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35" windowWidth="15315" windowHeight="796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H17" i="1"/>
  <c r="H18"/>
  <c r="H15"/>
  <c r="C56"/>
  <c r="C42"/>
  <c r="B55"/>
  <c r="B42"/>
  <c r="F22"/>
  <c r="E22"/>
</calcChain>
</file>

<file path=xl/sharedStrings.xml><?xml version="1.0" encoding="utf-8"?>
<sst xmlns="http://schemas.openxmlformats.org/spreadsheetml/2006/main" count="86" uniqueCount="80">
  <si>
    <t>General Information</t>
  </si>
  <si>
    <t>Work Comprises 1.6km of full track and system and further 1km of system only (Princes Street Track already installed)</t>
  </si>
  <si>
    <t>Full Contract on street section is 7.2km</t>
  </si>
  <si>
    <t>Original Siemens Contract Price for on street is £17,454k plus system wide</t>
  </si>
  <si>
    <t>Rate per km = £2.424k +£252k = £2,676</t>
  </si>
  <si>
    <t>Materials = 41% (40m/96m) therefore Rate per km (instal only) is £1578k</t>
  </si>
  <si>
    <t>Price offered by Siemens = £20,160</t>
  </si>
  <si>
    <t>Track</t>
  </si>
  <si>
    <t>Contract Price</t>
  </si>
  <si>
    <t>Rate/m</t>
  </si>
  <si>
    <t>m</t>
  </si>
  <si>
    <t>total</t>
  </si>
  <si>
    <t>claimed</t>
  </si>
  <si>
    <t>difference</t>
  </si>
  <si>
    <t xml:space="preserve">less materials </t>
  </si>
  <si>
    <t>Comms</t>
  </si>
  <si>
    <t>tramstops</t>
  </si>
  <si>
    <t>Overhead line</t>
  </si>
  <si>
    <t>System Wide</t>
  </si>
  <si>
    <t>Section B</t>
  </si>
  <si>
    <t xml:space="preserve">Testing </t>
  </si>
  <si>
    <t>Total</t>
  </si>
  <si>
    <t>Reduced to £14,480</t>
  </si>
  <si>
    <t>tie overview of 14,480</t>
  </si>
  <si>
    <t>Extended Prelims</t>
  </si>
  <si>
    <t>Claimed</t>
  </si>
  <si>
    <t>General PM</t>
  </si>
  <si>
    <t>BACK OFFICES Germany</t>
  </si>
  <si>
    <t>Depot</t>
  </si>
  <si>
    <t>Operating cost</t>
  </si>
  <si>
    <t>Trackwork</t>
  </si>
  <si>
    <t>Rail electrification</t>
  </si>
  <si>
    <t>Rail electrification UK</t>
  </si>
  <si>
    <t>Rail Automation</t>
  </si>
  <si>
    <t>Rail Automation UK</t>
  </si>
  <si>
    <t>Travel Expenses</t>
  </si>
  <si>
    <t>Traffic Solutions</t>
  </si>
  <si>
    <t>Sub Total</t>
  </si>
  <si>
    <t>BAM</t>
  </si>
  <si>
    <t>Internal Sub Contracts</t>
  </si>
  <si>
    <t>Tram stops</t>
  </si>
  <si>
    <t>Sub stations</t>
  </si>
  <si>
    <t>OLE</t>
  </si>
  <si>
    <t>Core HVLV</t>
  </si>
  <si>
    <t>Bonds</t>
  </si>
  <si>
    <t>Risk Warranty</t>
  </si>
  <si>
    <t>Risk Implementation</t>
  </si>
  <si>
    <t>Changes</t>
  </si>
  <si>
    <t>unallocated?</t>
  </si>
  <si>
    <t xml:space="preserve">Tie view </t>
  </si>
  <si>
    <t>Comments</t>
  </si>
  <si>
    <t>rates taken back to 2013 - risk manager incl in off street - QS resource taken to 3 total</t>
  </si>
  <si>
    <t>rates taken back to 2013 - allow 50% and 50% for resource in materials procurement</t>
  </si>
  <si>
    <t>Depot all included in Off street price</t>
  </si>
  <si>
    <t>Bonds, Guarantees allowed - storage should be on site</t>
  </si>
  <si>
    <t xml:space="preserve">Trackwork not proved extended duration </t>
  </si>
  <si>
    <t>All work claimed as being in 2014 - not logical</t>
  </si>
  <si>
    <t>note as Back Offices above</t>
  </si>
  <si>
    <t>taken back to 2013 rates</t>
  </si>
  <si>
    <t>reduced in line with staff reductions</t>
  </si>
  <si>
    <t>time costs reduced to 25% for shared resources - claim omitted</t>
  </si>
  <si>
    <t>as pro rate from contract above</t>
  </si>
  <si>
    <t>allow</t>
  </si>
  <si>
    <t>core quote of 35k</t>
  </si>
  <si>
    <t>5%on construction works only</t>
  </si>
  <si>
    <t>details required</t>
  </si>
  <si>
    <t>?</t>
  </si>
  <si>
    <t>Tie Report on Siemens On street Price updated upon receipt of revised proposal 4/8/11</t>
  </si>
  <si>
    <r>
      <t>Anticipated price for On street is 2.6km*1578= £4,102k plus changes 2,000 plus traffic lights 1300 = £</t>
    </r>
    <r>
      <rPr>
        <b/>
        <sz val="11"/>
        <color theme="1"/>
        <rFont val="Calibri"/>
        <family val="2"/>
        <scheme val="minor"/>
      </rPr>
      <t>7,402</t>
    </r>
    <r>
      <rPr>
        <sz val="11"/>
        <color theme="1"/>
        <rFont val="Calibri"/>
        <family val="2"/>
        <scheme val="minor"/>
      </rPr>
      <t xml:space="preserve"> plus programme implications</t>
    </r>
  </si>
  <si>
    <t>Details from Contract</t>
  </si>
  <si>
    <t>Totals</t>
  </si>
  <si>
    <t>Note re Back Offices</t>
  </si>
  <si>
    <t>Siemens has claimed that the 'Back Offices in Germany are extended by the Difference in the Section D end dates.</t>
  </si>
  <si>
    <t>It is not possible to calculate with the information provided how much impact the on street works will have on the back of office resource</t>
  </si>
  <si>
    <t xml:space="preserve">Siemens back office will provide support to the design,procurement and installation of the works. The design and procurement is already covered by the </t>
  </si>
  <si>
    <t>lump sum price in the Settlement agreement and therefore only a portion should be extra. In addition there is an overlap with the off street installation</t>
  </si>
  <si>
    <t>tie allows 50%reduction for installation only and 50% for overlap on all off shore costs.</t>
  </si>
  <si>
    <t>this is a result of the programme</t>
  </si>
  <si>
    <t>tie maintains that the figure for installation is less than 10m</t>
  </si>
  <si>
    <t>as pro rate from contract above incl substations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</si>
</sst>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3" fontId="0" fillId="0" borderId="10" xfId="0" applyNumberFormat="1" applyBorder="1"/>
    <xf numFmtId="3" fontId="0" fillId="0" borderId="12" xfId="0" applyNumberFormat="1" applyBorder="1"/>
    <xf numFmtId="3" fontId="0" fillId="0" borderId="9" xfId="0" applyNumberForma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64"/>
  <sheetViews>
    <sheetView tabSelected="1" workbookViewId="0">
      <selection activeCell="E51" sqref="E51"/>
    </sheetView>
  </sheetViews>
  <sheetFormatPr defaultRowHeight="15"/>
  <cols>
    <col min="1" max="1" width="23" customWidth="1"/>
    <col min="2" max="2" width="13.28515625" customWidth="1"/>
    <col min="3" max="3" width="12.5703125" customWidth="1"/>
    <col min="4" max="4" width="10.5703125" customWidth="1"/>
    <col min="6" max="6" width="13.140625" customWidth="1"/>
    <col min="7" max="7" width="11.5703125" customWidth="1"/>
    <col min="8" max="8" width="10.5703125" customWidth="1"/>
    <col min="9" max="9" width="21.5703125" customWidth="1"/>
  </cols>
  <sheetData>
    <row r="1" spans="1:9">
      <c r="A1" s="1" t="s">
        <v>67</v>
      </c>
    </row>
    <row r="3" spans="1:9">
      <c r="A3" s="1" t="s">
        <v>0</v>
      </c>
    </row>
    <row r="5" spans="1:9">
      <c r="A5" s="2" t="s">
        <v>1</v>
      </c>
      <c r="B5" s="3"/>
      <c r="C5" s="3"/>
      <c r="D5" s="3"/>
      <c r="E5" s="3"/>
      <c r="F5" s="3"/>
      <c r="G5" s="3"/>
      <c r="H5" s="3"/>
      <c r="I5" s="4"/>
    </row>
    <row r="6" spans="1:9">
      <c r="A6" s="5" t="s">
        <v>2</v>
      </c>
      <c r="B6" s="6"/>
      <c r="C6" s="6"/>
      <c r="D6" s="6"/>
      <c r="E6" s="6"/>
      <c r="F6" s="6"/>
      <c r="G6" s="6"/>
      <c r="H6" s="6"/>
      <c r="I6" s="7"/>
    </row>
    <row r="7" spans="1:9">
      <c r="A7" s="5"/>
      <c r="B7" s="6"/>
      <c r="C7" s="6"/>
      <c r="D7" s="6"/>
      <c r="E7" s="6"/>
      <c r="F7" s="6"/>
      <c r="G7" s="6"/>
      <c r="H7" s="6"/>
      <c r="I7" s="7"/>
    </row>
    <row r="8" spans="1:9">
      <c r="A8" s="5" t="s">
        <v>3</v>
      </c>
      <c r="B8" s="6"/>
      <c r="C8" s="6"/>
      <c r="D8" s="6"/>
      <c r="E8" s="6"/>
      <c r="F8" s="6"/>
      <c r="G8" s="6"/>
      <c r="H8" s="6"/>
      <c r="I8" s="7"/>
    </row>
    <row r="9" spans="1:9">
      <c r="A9" s="5" t="s">
        <v>4</v>
      </c>
      <c r="B9" s="6"/>
      <c r="C9" s="6"/>
      <c r="D9" s="6"/>
      <c r="E9" s="6"/>
      <c r="F9" s="6"/>
      <c r="G9" s="6"/>
      <c r="H9" s="6"/>
      <c r="I9" s="7"/>
    </row>
    <row r="10" spans="1:9">
      <c r="A10" s="5" t="s">
        <v>5</v>
      </c>
      <c r="B10" s="6"/>
      <c r="C10" s="6"/>
      <c r="D10" s="6"/>
      <c r="E10" s="6"/>
      <c r="F10" s="6"/>
      <c r="G10" s="6"/>
      <c r="H10" s="6"/>
      <c r="I10" s="7"/>
    </row>
    <row r="11" spans="1:9">
      <c r="A11" s="5"/>
      <c r="B11" s="6"/>
      <c r="C11" s="6"/>
      <c r="D11" s="6"/>
      <c r="E11" s="6"/>
      <c r="F11" s="6"/>
      <c r="G11" s="6"/>
      <c r="H11" s="6"/>
      <c r="I11" s="7"/>
    </row>
    <row r="12" spans="1:9">
      <c r="A12" s="5" t="s">
        <v>68</v>
      </c>
      <c r="B12" s="6"/>
      <c r="C12" s="6"/>
      <c r="D12" s="6"/>
      <c r="E12" s="6"/>
      <c r="F12" s="6"/>
      <c r="G12" s="6"/>
      <c r="H12" s="6"/>
      <c r="I12" s="7"/>
    </row>
    <row r="13" spans="1:9">
      <c r="A13" s="5" t="s">
        <v>69</v>
      </c>
      <c r="B13" s="6"/>
      <c r="C13" s="6"/>
      <c r="D13" s="6"/>
      <c r="E13" s="6"/>
      <c r="F13" s="6"/>
      <c r="G13" s="6"/>
      <c r="H13" s="6"/>
      <c r="I13" s="7"/>
    </row>
    <row r="14" spans="1:9">
      <c r="A14" s="11" t="s">
        <v>19</v>
      </c>
      <c r="B14" s="11" t="s">
        <v>8</v>
      </c>
      <c r="C14" s="11" t="s">
        <v>9</v>
      </c>
      <c r="D14" s="11" t="s">
        <v>10</v>
      </c>
      <c r="E14" s="11" t="s">
        <v>11</v>
      </c>
      <c r="F14" s="11" t="s">
        <v>14</v>
      </c>
      <c r="G14" s="11" t="s">
        <v>12</v>
      </c>
      <c r="H14" s="11" t="s">
        <v>13</v>
      </c>
      <c r="I14" s="7"/>
    </row>
    <row r="15" spans="1:9">
      <c r="A15" s="12" t="s">
        <v>7</v>
      </c>
      <c r="B15" s="12">
        <v>9822200</v>
      </c>
      <c r="C15" s="12">
        <v>1364</v>
      </c>
      <c r="D15" s="12">
        <v>1600</v>
      </c>
      <c r="E15" s="12">
        <v>2183</v>
      </c>
      <c r="F15" s="12">
        <v>1288</v>
      </c>
      <c r="G15" s="12">
        <v>4531</v>
      </c>
      <c r="H15" s="12">
        <f>SUM(G15-F15)</f>
        <v>3243</v>
      </c>
      <c r="I15" s="7"/>
    </row>
    <row r="16" spans="1:9">
      <c r="A16" s="12" t="s">
        <v>15</v>
      </c>
      <c r="B16" s="12">
        <v>1612356</v>
      </c>
      <c r="C16" s="12">
        <v>224</v>
      </c>
      <c r="D16" s="12">
        <v>2600</v>
      </c>
      <c r="E16" s="12">
        <v>582</v>
      </c>
      <c r="F16" s="12">
        <v>343</v>
      </c>
      <c r="G16" s="12"/>
      <c r="H16" s="12"/>
      <c r="I16" s="7"/>
    </row>
    <row r="17" spans="1:9">
      <c r="A17" s="12" t="s">
        <v>16</v>
      </c>
      <c r="B17" s="12"/>
      <c r="C17" s="12"/>
      <c r="D17" s="12"/>
      <c r="E17" s="12">
        <v>273</v>
      </c>
      <c r="F17" s="12">
        <v>161</v>
      </c>
      <c r="G17" s="12">
        <v>359</v>
      </c>
      <c r="H17" s="12">
        <f t="shared" ref="H16:H22" si="0">SUM(G17-F17)</f>
        <v>198</v>
      </c>
      <c r="I17" s="7"/>
    </row>
    <row r="18" spans="1:9">
      <c r="A18" s="12" t="s">
        <v>17</v>
      </c>
      <c r="B18" s="12">
        <v>5664900</v>
      </c>
      <c r="C18" s="12">
        <v>787</v>
      </c>
      <c r="D18" s="12">
        <v>2600</v>
      </c>
      <c r="E18" s="12">
        <v>2046</v>
      </c>
      <c r="F18" s="12">
        <v>1207</v>
      </c>
      <c r="G18" s="12">
        <v>1314</v>
      </c>
      <c r="H18" s="12">
        <f t="shared" si="0"/>
        <v>107</v>
      </c>
      <c r="I18" s="7"/>
    </row>
    <row r="19" spans="1:9">
      <c r="A19" s="12" t="s">
        <v>18</v>
      </c>
      <c r="B19" s="12"/>
      <c r="C19" s="12"/>
      <c r="D19" s="12"/>
      <c r="E19" s="12"/>
      <c r="F19" s="12"/>
      <c r="G19" s="12"/>
      <c r="H19" s="12"/>
      <c r="I19" s="7"/>
    </row>
    <row r="20" spans="1:9">
      <c r="A20" s="12" t="s">
        <v>20</v>
      </c>
      <c r="B20" s="12">
        <v>40751</v>
      </c>
      <c r="C20" s="12">
        <v>6</v>
      </c>
      <c r="D20" s="12">
        <v>2600</v>
      </c>
      <c r="E20" s="12">
        <v>16</v>
      </c>
      <c r="F20" s="12">
        <v>10</v>
      </c>
      <c r="G20" s="12"/>
      <c r="H20" s="12"/>
      <c r="I20" s="7"/>
    </row>
    <row r="21" spans="1:9">
      <c r="A21" s="12" t="s">
        <v>15</v>
      </c>
      <c r="B21" s="12">
        <v>3492980</v>
      </c>
      <c r="C21" s="12">
        <v>189</v>
      </c>
      <c r="D21" s="12">
        <v>2600</v>
      </c>
      <c r="E21" s="12">
        <v>491</v>
      </c>
      <c r="F21" s="12">
        <v>290</v>
      </c>
      <c r="G21" s="12"/>
      <c r="H21" s="12"/>
      <c r="I21" s="7"/>
    </row>
    <row r="22" spans="1:9">
      <c r="A22" s="13" t="s">
        <v>21</v>
      </c>
      <c r="B22" s="13"/>
      <c r="C22" s="13"/>
      <c r="D22" s="13"/>
      <c r="E22" s="13">
        <f>SUM(E15:E21)</f>
        <v>5591</v>
      </c>
      <c r="F22" s="13">
        <f>SUM(F15:F21)</f>
        <v>3299</v>
      </c>
      <c r="G22" s="13"/>
      <c r="H22" s="13"/>
      <c r="I22" s="7"/>
    </row>
    <row r="23" spans="1:9">
      <c r="A23" s="5"/>
      <c r="B23" s="6"/>
      <c r="C23" s="6"/>
      <c r="D23" s="6"/>
      <c r="E23" s="6"/>
      <c r="F23" s="6"/>
      <c r="G23" s="6"/>
      <c r="H23" s="6"/>
      <c r="I23" s="7"/>
    </row>
    <row r="24" spans="1:9">
      <c r="A24" s="5"/>
      <c r="B24" s="6"/>
      <c r="C24" s="6"/>
      <c r="D24" s="6"/>
      <c r="E24" s="6"/>
      <c r="F24" s="6"/>
      <c r="G24" s="6"/>
      <c r="H24" s="6"/>
      <c r="I24" s="7"/>
    </row>
    <row r="25" spans="1:9">
      <c r="A25" s="5" t="s">
        <v>6</v>
      </c>
      <c r="B25" s="6"/>
      <c r="C25" s="6"/>
      <c r="D25" s="6"/>
      <c r="E25" s="6"/>
      <c r="F25" s="6"/>
      <c r="G25" s="6"/>
      <c r="H25" s="6"/>
      <c r="I25" s="7"/>
    </row>
    <row r="26" spans="1:9">
      <c r="A26" s="8" t="s">
        <v>22</v>
      </c>
      <c r="B26" s="9"/>
      <c r="C26" s="9"/>
      <c r="D26" s="9"/>
      <c r="E26" s="9"/>
      <c r="F26" s="9"/>
      <c r="G26" s="9"/>
      <c r="H26" s="9"/>
      <c r="I26" s="10"/>
    </row>
    <row r="28" spans="1:9">
      <c r="A28" s="11" t="s">
        <v>23</v>
      </c>
      <c r="B28" s="11"/>
      <c r="C28" s="11"/>
      <c r="D28" s="2"/>
      <c r="E28" s="3"/>
      <c r="F28" s="3"/>
      <c r="G28" s="3"/>
      <c r="H28" s="3"/>
      <c r="I28" s="4"/>
    </row>
    <row r="29" spans="1:9">
      <c r="A29" s="12"/>
      <c r="B29" s="12" t="s">
        <v>25</v>
      </c>
      <c r="C29" s="12" t="s">
        <v>49</v>
      </c>
      <c r="D29" s="5" t="s">
        <v>50</v>
      </c>
      <c r="E29" s="6"/>
      <c r="F29" s="6"/>
      <c r="G29" s="6"/>
      <c r="H29" s="6"/>
      <c r="I29" s="7"/>
    </row>
    <row r="30" spans="1:9">
      <c r="A30" s="12" t="s">
        <v>24</v>
      </c>
      <c r="B30" s="12"/>
      <c r="C30" s="12"/>
      <c r="D30" s="5" t="s">
        <v>56</v>
      </c>
      <c r="E30" s="6"/>
      <c r="F30" s="6"/>
      <c r="G30" s="6"/>
      <c r="H30" s="6"/>
      <c r="I30" s="7"/>
    </row>
    <row r="31" spans="1:9">
      <c r="A31" s="12" t="s">
        <v>26</v>
      </c>
      <c r="B31" s="14">
        <v>1458693</v>
      </c>
      <c r="C31" s="14">
        <v>784723</v>
      </c>
      <c r="D31" s="5" t="s">
        <v>51</v>
      </c>
      <c r="E31" s="6"/>
      <c r="F31" s="6"/>
      <c r="G31" s="6"/>
      <c r="H31" s="6"/>
      <c r="I31" s="7"/>
    </row>
    <row r="32" spans="1:9">
      <c r="A32" s="12" t="s">
        <v>27</v>
      </c>
      <c r="B32" s="14">
        <v>212906</v>
      </c>
      <c r="C32" s="14">
        <v>81301</v>
      </c>
      <c r="D32" s="5" t="s">
        <v>52</v>
      </c>
      <c r="E32" s="6"/>
      <c r="F32" s="6"/>
      <c r="G32" s="6"/>
      <c r="H32" s="6"/>
      <c r="I32" s="7"/>
    </row>
    <row r="33" spans="1:9">
      <c r="A33" s="12" t="s">
        <v>28</v>
      </c>
      <c r="B33" s="14">
        <v>102439</v>
      </c>
      <c r="C33" s="14">
        <v>0</v>
      </c>
      <c r="D33" s="5" t="s">
        <v>53</v>
      </c>
      <c r="E33" s="6"/>
      <c r="F33" s="6"/>
      <c r="G33" s="6"/>
      <c r="H33" s="6"/>
      <c r="I33" s="7"/>
    </row>
    <row r="34" spans="1:9">
      <c r="A34" s="12" t="s">
        <v>29</v>
      </c>
      <c r="B34" s="14">
        <v>339050</v>
      </c>
      <c r="C34" s="14">
        <v>22930</v>
      </c>
      <c r="D34" s="5" t="s">
        <v>54</v>
      </c>
      <c r="E34" s="6"/>
      <c r="F34" s="6"/>
      <c r="G34" s="6"/>
      <c r="H34" s="6"/>
      <c r="I34" s="7"/>
    </row>
    <row r="35" spans="1:9">
      <c r="A35" s="12" t="s">
        <v>30</v>
      </c>
      <c r="B35" s="14">
        <v>254757</v>
      </c>
      <c r="C35" s="14">
        <v>0</v>
      </c>
      <c r="D35" s="5" t="s">
        <v>55</v>
      </c>
      <c r="E35" s="6"/>
      <c r="F35" s="6"/>
      <c r="G35" s="6"/>
      <c r="H35" s="6"/>
      <c r="I35" s="7"/>
    </row>
    <row r="36" spans="1:9">
      <c r="A36" s="12" t="s">
        <v>31</v>
      </c>
      <c r="B36" s="14">
        <v>173720</v>
      </c>
      <c r="C36" s="14">
        <v>44373</v>
      </c>
      <c r="D36" s="5" t="s">
        <v>57</v>
      </c>
      <c r="E36" s="6"/>
      <c r="F36" s="6"/>
      <c r="G36" s="6"/>
      <c r="H36" s="6"/>
      <c r="I36" s="7"/>
    </row>
    <row r="37" spans="1:9">
      <c r="A37" s="12" t="s">
        <v>32</v>
      </c>
      <c r="B37" s="14">
        <v>152461</v>
      </c>
      <c r="C37" s="14">
        <v>148526</v>
      </c>
      <c r="D37" s="5" t="s">
        <v>58</v>
      </c>
      <c r="E37" s="6"/>
      <c r="F37" s="6"/>
      <c r="G37" s="6"/>
      <c r="H37" s="6"/>
      <c r="I37" s="7"/>
    </row>
    <row r="38" spans="1:9">
      <c r="A38" s="12" t="s">
        <v>33</v>
      </c>
      <c r="B38" s="14">
        <v>447310</v>
      </c>
      <c r="C38" s="14">
        <v>123286</v>
      </c>
      <c r="D38" s="5" t="s">
        <v>57</v>
      </c>
      <c r="E38" s="6"/>
      <c r="F38" s="6"/>
      <c r="G38" s="6"/>
      <c r="H38" s="6"/>
      <c r="I38" s="7"/>
    </row>
    <row r="39" spans="1:9">
      <c r="A39" s="12" t="s">
        <v>34</v>
      </c>
      <c r="B39" s="14">
        <v>171450</v>
      </c>
      <c r="C39" s="14">
        <v>171343</v>
      </c>
      <c r="D39" s="5" t="s">
        <v>58</v>
      </c>
      <c r="E39" s="6"/>
      <c r="F39" s="6"/>
      <c r="G39" s="6"/>
      <c r="H39" s="6"/>
      <c r="I39" s="7"/>
    </row>
    <row r="40" spans="1:9">
      <c r="A40" s="12" t="s">
        <v>35</v>
      </c>
      <c r="B40" s="14">
        <v>32776</v>
      </c>
      <c r="C40" s="14">
        <v>25000</v>
      </c>
      <c r="D40" s="5" t="s">
        <v>59</v>
      </c>
      <c r="E40" s="6"/>
      <c r="F40" s="6"/>
      <c r="G40" s="6"/>
      <c r="H40" s="6"/>
      <c r="I40" s="7"/>
    </row>
    <row r="41" spans="1:9">
      <c r="A41" s="12" t="s">
        <v>36</v>
      </c>
      <c r="B41" s="14">
        <v>110539</v>
      </c>
      <c r="C41" s="14">
        <v>171771</v>
      </c>
      <c r="D41" s="5" t="s">
        <v>58</v>
      </c>
      <c r="E41" s="6"/>
      <c r="F41" s="6"/>
      <c r="G41" s="6"/>
      <c r="H41" s="6"/>
      <c r="I41" s="7"/>
    </row>
    <row r="42" spans="1:9">
      <c r="A42" s="12" t="s">
        <v>37</v>
      </c>
      <c r="B42" s="16">
        <f>SUM(B31:B41)</f>
        <v>3456101</v>
      </c>
      <c r="C42" s="16">
        <f>SUM(C31:C41)</f>
        <v>1573253</v>
      </c>
      <c r="D42" s="5" t="s">
        <v>77</v>
      </c>
      <c r="E42" s="6"/>
      <c r="F42" s="6"/>
      <c r="G42" s="6"/>
      <c r="H42" s="6"/>
      <c r="I42" s="7"/>
    </row>
    <row r="43" spans="1:9">
      <c r="A43" s="12" t="s">
        <v>38</v>
      </c>
      <c r="B43" s="14">
        <v>4266657</v>
      </c>
      <c r="C43" s="14">
        <v>1630319</v>
      </c>
      <c r="D43" s="5" t="s">
        <v>60</v>
      </c>
      <c r="E43" s="6"/>
      <c r="F43" s="6"/>
      <c r="G43" s="6"/>
      <c r="H43" s="6"/>
      <c r="I43" s="7"/>
    </row>
    <row r="44" spans="1:9">
      <c r="A44" s="12" t="s">
        <v>39</v>
      </c>
      <c r="B44" s="14"/>
      <c r="C44" s="14"/>
      <c r="D44" s="5"/>
      <c r="E44" s="6"/>
      <c r="F44" s="6"/>
      <c r="G44" s="6"/>
      <c r="H44" s="6"/>
      <c r="I44" s="7"/>
    </row>
    <row r="45" spans="1:9">
      <c r="A45" s="12" t="s">
        <v>40</v>
      </c>
      <c r="B45" s="14">
        <v>359404</v>
      </c>
      <c r="C45" s="14">
        <v>161000</v>
      </c>
      <c r="D45" s="5" t="s">
        <v>61</v>
      </c>
      <c r="E45" s="6"/>
      <c r="F45" s="6"/>
      <c r="G45" s="6"/>
      <c r="H45" s="6"/>
      <c r="I45" s="7"/>
    </row>
    <row r="46" spans="1:9">
      <c r="A46" s="12" t="s">
        <v>41</v>
      </c>
      <c r="B46" s="14">
        <v>280165</v>
      </c>
      <c r="C46" s="14"/>
      <c r="D46" s="5"/>
      <c r="E46" s="6"/>
      <c r="F46" s="6"/>
      <c r="G46" s="6"/>
      <c r="H46" s="6"/>
      <c r="I46" s="7"/>
    </row>
    <row r="47" spans="1:9">
      <c r="A47" s="12" t="s">
        <v>42</v>
      </c>
      <c r="B47" s="14">
        <v>413702</v>
      </c>
      <c r="C47" s="14">
        <v>1207000</v>
      </c>
      <c r="D47" s="5" t="s">
        <v>79</v>
      </c>
      <c r="E47" s="6"/>
      <c r="F47" s="6"/>
      <c r="G47" s="6"/>
      <c r="H47" s="6"/>
      <c r="I47" s="7"/>
    </row>
    <row r="48" spans="1:9">
      <c r="A48" s="12"/>
      <c r="B48" s="14">
        <v>620561</v>
      </c>
      <c r="C48" s="14"/>
      <c r="D48" s="5"/>
      <c r="E48" s="6"/>
      <c r="F48" s="6"/>
      <c r="G48" s="6"/>
      <c r="H48" s="6"/>
      <c r="I48" s="7"/>
    </row>
    <row r="49" spans="1:9">
      <c r="A49" s="12" t="s">
        <v>36</v>
      </c>
      <c r="B49" s="14">
        <v>1190392</v>
      </c>
      <c r="C49" s="14">
        <v>1190392</v>
      </c>
      <c r="D49" s="5" t="s">
        <v>62</v>
      </c>
      <c r="E49" s="6"/>
      <c r="F49" s="6"/>
      <c r="G49" s="6"/>
      <c r="H49" s="6"/>
      <c r="I49" s="7"/>
    </row>
    <row r="50" spans="1:9">
      <c r="A50" s="12" t="s">
        <v>43</v>
      </c>
      <c r="B50" s="14">
        <v>157950</v>
      </c>
      <c r="C50" s="14">
        <v>50000</v>
      </c>
      <c r="D50" s="5" t="s">
        <v>63</v>
      </c>
      <c r="E50" s="6"/>
      <c r="F50" s="6"/>
      <c r="G50" s="6"/>
      <c r="H50" s="6"/>
      <c r="I50" s="7"/>
    </row>
    <row r="51" spans="1:9">
      <c r="A51" s="12" t="s">
        <v>44</v>
      </c>
      <c r="B51" s="14">
        <v>22931</v>
      </c>
      <c r="C51" s="14">
        <v>22931</v>
      </c>
      <c r="D51" s="5"/>
      <c r="E51" s="6"/>
      <c r="F51" s="6"/>
      <c r="G51" s="6"/>
      <c r="H51" s="6"/>
      <c r="I51" s="7"/>
    </row>
    <row r="52" spans="1:9">
      <c r="A52" s="12" t="s">
        <v>45</v>
      </c>
      <c r="B52" s="14">
        <v>345881</v>
      </c>
      <c r="C52" s="14">
        <v>345881</v>
      </c>
      <c r="D52" s="5" t="s">
        <v>62</v>
      </c>
      <c r="E52" s="6"/>
      <c r="F52" s="6"/>
      <c r="G52" s="6"/>
      <c r="H52" s="6"/>
      <c r="I52" s="7"/>
    </row>
    <row r="53" spans="1:9">
      <c r="A53" s="12" t="s">
        <v>46</v>
      </c>
      <c r="B53" s="14">
        <v>907684</v>
      </c>
      <c r="C53" s="14">
        <v>211935</v>
      </c>
      <c r="D53" s="5" t="s">
        <v>64</v>
      </c>
      <c r="E53" s="6"/>
      <c r="F53" s="6"/>
      <c r="G53" s="6"/>
      <c r="H53" s="6"/>
      <c r="I53" s="7"/>
    </row>
    <row r="54" spans="1:9">
      <c r="A54" s="12" t="s">
        <v>47</v>
      </c>
      <c r="B54" s="14">
        <v>2006500</v>
      </c>
      <c r="C54" s="14">
        <v>2006500</v>
      </c>
      <c r="D54" s="5" t="s">
        <v>65</v>
      </c>
      <c r="E54" s="6"/>
      <c r="F54" s="6"/>
      <c r="G54" s="6"/>
      <c r="H54" s="6"/>
      <c r="I54" s="7"/>
    </row>
    <row r="55" spans="1:9">
      <c r="A55" s="12" t="s">
        <v>48</v>
      </c>
      <c r="B55" s="14">
        <f>SUM(B56-14027928)</f>
        <v>452222</v>
      </c>
      <c r="C55" s="14">
        <v>0</v>
      </c>
      <c r="D55" s="5" t="s">
        <v>66</v>
      </c>
      <c r="E55" s="6"/>
      <c r="F55" s="6"/>
      <c r="G55" s="6"/>
      <c r="H55" s="6"/>
      <c r="I55" s="7"/>
    </row>
    <row r="56" spans="1:9" ht="15.75" thickBot="1">
      <c r="A56" s="12" t="s">
        <v>70</v>
      </c>
      <c r="B56" s="15">
        <v>14480150</v>
      </c>
      <c r="C56" s="15">
        <f>SUM(C42:C55)</f>
        <v>8399211</v>
      </c>
      <c r="D56" s="5" t="s">
        <v>78</v>
      </c>
      <c r="E56" s="6"/>
      <c r="F56" s="6"/>
      <c r="G56" s="6"/>
      <c r="H56" s="6"/>
      <c r="I56" s="7"/>
    </row>
    <row r="57" spans="1:9" ht="15.75" thickTop="1">
      <c r="A57" s="13"/>
      <c r="B57" s="13"/>
      <c r="C57" s="13"/>
      <c r="D57" s="8"/>
      <c r="E57" s="9"/>
      <c r="F57" s="9"/>
      <c r="G57" s="9"/>
      <c r="H57" s="9"/>
      <c r="I57" s="10"/>
    </row>
    <row r="59" spans="1:9">
      <c r="A59" t="s">
        <v>71</v>
      </c>
    </row>
    <row r="60" spans="1:9">
      <c r="A60" t="s">
        <v>72</v>
      </c>
    </row>
    <row r="61" spans="1:9">
      <c r="A61" t="s">
        <v>73</v>
      </c>
    </row>
    <row r="62" spans="1:9">
      <c r="A62" t="s">
        <v>74</v>
      </c>
    </row>
    <row r="63" spans="1:9">
      <c r="A63" t="s">
        <v>75</v>
      </c>
    </row>
    <row r="64" spans="1:9">
      <c r="A64" t="s">
        <v>76</v>
      </c>
    </row>
  </sheetData>
  <pageMargins left="0.70866141732283472" right="0.70866141732283472" top="0.74803149606299213" bottom="0.74803149606299213" header="0.31496062992125984" footer="0.31496062992125984"/>
  <pageSetup paperSize="8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tie limited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Dennis Murray</dc:creator>
  <cp:lastModifiedBy>Dennis Murray</cp:lastModifiedBy>
  <cp:lastPrinted>2011-08-15T09:23:21Z</cp:lastPrinted>
  <dcterms:created xsi:type="dcterms:W3CDTF">2011-08-12T15:53:00Z</dcterms:created>
  <dcterms:modified xsi:type="dcterms:W3CDTF">2011-08-15T10:27:56Z</dcterms:modified>
</cp:coreProperties>
</file>