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3950" windowHeight="7080"/>
  </bookViews>
  <sheets>
    <sheet name="GRBV 03.04.14 - Appendix 2" sheetId="1" r:id="rId1"/>
    <sheet name="notes" sheetId="2" state="hidden" r:id="rId2"/>
    <sheet name="cap to rev adj" sheetId="4" state="hidden" r:id="rId3"/>
  </sheets>
  <definedNames>
    <definedName name="_xlnm._FilterDatabase" localSheetId="2" hidden="1">'cap to rev adj'!$A$1:$O$86</definedName>
    <definedName name="staff_name">#REF!</definedName>
  </definedNames>
  <calcPr calcId="125725"/>
</workbook>
</file>

<file path=xl/calcChain.xml><?xml version="1.0" encoding="utf-8"?>
<calcChain xmlns="http://schemas.openxmlformats.org/spreadsheetml/2006/main">
  <c r="J90" i="4"/>
  <c r="P73"/>
  <c r="P58"/>
  <c r="P40"/>
  <c r="J62" i="2" l="1"/>
  <c r="H85" l="1"/>
  <c r="H81"/>
  <c r="H69"/>
  <c r="H62"/>
  <c r="H44"/>
  <c r="H30"/>
  <c r="H20"/>
  <c r="H13"/>
</calcChain>
</file>

<file path=xl/comments1.xml><?xml version="1.0" encoding="utf-8"?>
<comments xmlns="http://schemas.openxmlformats.org/spreadsheetml/2006/main">
  <authors>
    <author>Alan Coyle</author>
  </authors>
  <commentList>
    <comment ref="P40" authorId="0">
      <text>
        <r>
          <rPr>
            <b/>
            <sz val="9"/>
            <color indexed="81"/>
            <rFont val="Tahoma"/>
            <family val="2"/>
          </rPr>
          <t>Alan Coyle:
deducted from PM management costs</t>
        </r>
      </text>
    </comment>
    <comment ref="P58" authorId="0">
      <text>
        <r>
          <rPr>
            <b/>
            <sz val="9"/>
            <color indexed="81"/>
            <rFont val="Tahoma"/>
            <family val="2"/>
          </rPr>
          <t>Alan Coyle:</t>
        </r>
        <r>
          <rPr>
            <sz val="9"/>
            <color indexed="81"/>
            <rFont val="Tahoma"/>
            <family val="2"/>
          </rPr>
          <t xml:space="preserve">
deducted from PM management costs</t>
        </r>
      </text>
    </comment>
    <comment ref="P73" authorId="0">
      <text>
        <r>
          <rPr>
            <b/>
            <sz val="9"/>
            <color indexed="81"/>
            <rFont val="Tahoma"/>
            <family val="2"/>
          </rPr>
          <t>Alan Coyle:</t>
        </r>
        <r>
          <rPr>
            <sz val="9"/>
            <color indexed="81"/>
            <rFont val="Tahoma"/>
            <family val="2"/>
          </rPr>
          <t xml:space="preserve">
deducted from off street infraco</t>
        </r>
      </text>
    </comment>
  </commentList>
</comments>
</file>

<file path=xl/sharedStrings.xml><?xml version="1.0" encoding="utf-8"?>
<sst xmlns="http://schemas.openxmlformats.org/spreadsheetml/2006/main" count="580" uniqueCount="285">
  <si>
    <t>Cost headings</t>
  </si>
  <si>
    <t>Project Costs</t>
  </si>
  <si>
    <t xml:space="preserve">  Bilfinger Berger</t>
  </si>
  <si>
    <t xml:space="preserve">  Siemens</t>
  </si>
  <si>
    <t xml:space="preserve">  Other</t>
  </si>
  <si>
    <t>Design</t>
  </si>
  <si>
    <t>TOTAL</t>
  </si>
  <si>
    <t>£'m</t>
  </si>
  <si>
    <t xml:space="preserve">  Construction/Fabrication</t>
  </si>
  <si>
    <t xml:space="preserve">  Management &amp; Supervision</t>
  </si>
  <si>
    <t>Land, Property &amp; other costs</t>
  </si>
  <si>
    <t xml:space="preserve">  MUDFA</t>
  </si>
  <si>
    <t xml:space="preserve">  Post Settlement Agreement</t>
  </si>
  <si>
    <t xml:space="preserve">  Vehicle design</t>
  </si>
  <si>
    <t xml:space="preserve">  Manuals, special tools and spare parts</t>
  </si>
  <si>
    <t xml:space="preserve">  Delivery of trams</t>
  </si>
  <si>
    <t xml:space="preserve">  Insurance</t>
  </si>
  <si>
    <t xml:space="preserve">  Accommodation, And Support Costs</t>
  </si>
  <si>
    <t xml:space="preserve">  Transdev and Edinburgh Trams staff</t>
  </si>
  <si>
    <t xml:space="preserve">  Lothian Buses recharges and other costs</t>
  </si>
  <si>
    <t xml:space="preserve">  Ticketing machines</t>
  </si>
  <si>
    <t xml:space="preserve">  Others</t>
  </si>
  <si>
    <t xml:space="preserve">  External comms &amp; media</t>
  </si>
  <si>
    <t xml:space="preserve">  Stakeholder</t>
  </si>
  <si>
    <t xml:space="preserve">  DLA </t>
  </si>
  <si>
    <t xml:space="preserve">  Post Mediation</t>
  </si>
  <si>
    <t>On street infrastructure</t>
  </si>
  <si>
    <t>Off street infrastructure</t>
  </si>
  <si>
    <t>Other Infraco</t>
  </si>
  <si>
    <t>Utilities</t>
  </si>
  <si>
    <t>Vehicles</t>
  </si>
  <si>
    <t>Project Management</t>
  </si>
  <si>
    <t xml:space="preserve"> Readiness for Operations</t>
  </si>
  <si>
    <t>Comms &amp; Stakeholder</t>
  </si>
  <si>
    <t>Legal</t>
  </si>
  <si>
    <t>Contingency</t>
  </si>
  <si>
    <t>Cost prior to Settlement Agreement</t>
  </si>
  <si>
    <t>Budget post Settlement Agreement</t>
  </si>
  <si>
    <t>TOTAL ON STREET</t>
  </si>
  <si>
    <t>TOTAL OFF STREET</t>
  </si>
  <si>
    <t xml:space="preserve">  Settlement of claims &amp; contract de-risk</t>
  </si>
  <si>
    <t>Appendix 3 notes;</t>
  </si>
  <si>
    <t>£9.5m taken from tie's assessment of Princes St works prior to settlement</t>
  </si>
  <si>
    <t>source deckchair v3 (bdwb) tab</t>
  </si>
  <si>
    <t>£38.8m is the budget figure from the settlement agreement for on street works.</t>
  </si>
  <si>
    <t>£m</t>
  </si>
  <si>
    <t>£28.49m Calculated as follows;</t>
  </si>
  <si>
    <t>BB COWD to P6 12/13 on street works</t>
  </si>
  <si>
    <t>Pre settlement Princes St number as per note 1</t>
  </si>
  <si>
    <t>Direct York Place works COWD as at P6 12/13</t>
  </si>
  <si>
    <t>Siemens COWD as at P6 12/13 on street works</t>
  </si>
  <si>
    <t>Total BBS COWD as at P4 11/12</t>
  </si>
  <si>
    <t>accruals</t>
  </si>
  <si>
    <t>(BB/S split apportioned on the basis of certified to date)</t>
  </si>
  <si>
    <t xml:space="preserve">less MOV4 mobilisation and materials paid in period from </t>
  </si>
  <si>
    <t>mediation to settlement agreement</t>
  </si>
  <si>
    <t>less tie assessment of Princes st work as per note 1</t>
  </si>
  <si>
    <t>less system wide costs from cert 47</t>
  </si>
  <si>
    <t>(except design)</t>
  </si>
  <si>
    <t>£130.71 relates to;</t>
  </si>
  <si>
    <t>Settlement agreement of £362.5 (less FP descope £2.44)</t>
  </si>
  <si>
    <t>less £82m as assessment of amounts for EOT</t>
  </si>
  <si>
    <t>(source scenarios spreadsheet and McGrigors report)</t>
  </si>
  <si>
    <t>(off st section)</t>
  </si>
  <si>
    <t>gateway adjustment as shown against risk COWD</t>
  </si>
  <si>
    <t>COWD as at P4 11/12</t>
  </si>
  <si>
    <t>(source council reports reconciliation v3 - filter off road other)</t>
  </si>
  <si>
    <t>Phase 1b</t>
  </si>
  <si>
    <t>MOV4 mobilisation and materials</t>
  </si>
  <si>
    <t>EOT</t>
  </si>
  <si>
    <t>COWD as at P6 12/13</t>
  </si>
  <si>
    <t xml:space="preserve">  System wide</t>
  </si>
  <si>
    <t>14,15,16</t>
  </si>
  <si>
    <t>Cert 47 system wide</t>
  </si>
  <si>
    <t>(mobilisation and prelims less design)</t>
  </si>
  <si>
    <t>17,18,19</t>
  </si>
  <si>
    <t>COWD line</t>
  </si>
  <si>
    <t>(source council reports reconciliation v3 - lines 154-169 COWD P4 11/12 &amp; P6 12/13)</t>
  </si>
  <si>
    <t>Post Settlement utilities budget from Sept 11 confidential appendix</t>
  </si>
  <si>
    <t>COWD figure = to budget.  Remaining COWD £10.7m is shown against the COWD against risk.</t>
  </si>
  <si>
    <t>(total COWD of £13.578m is McNicolas COWD as at P6 12/13 drawn from line 276 of council reports reconciliation v3)</t>
  </si>
  <si>
    <t xml:space="preserve">lines 242-244, 249-250, 253-257, 259,261,264, 270-273 </t>
  </si>
  <si>
    <t>(source council reports reconciliation v3 - COWD P4 11/12)</t>
  </si>
  <si>
    <t>COWD P6 12/13 figure for third party related utilities (eg. BAA, SGN)</t>
  </si>
  <si>
    <t>COWD P4 11/12 figure for third party related utilities (eg. BAA, SGN)</t>
  </si>
  <si>
    <t>COWD P4 11/12  Vehicles</t>
  </si>
  <si>
    <t>COWD P6 12/13  Vehicles</t>
  </si>
  <si>
    <t>(source council reports reconciliation v3 - COWD P6 12/13)</t>
  </si>
  <si>
    <t>COWD P4 11/12</t>
  </si>
  <si>
    <t>(source council reports reconciliation v3 - COWD P4 11/12 - filter PM supervision &amp; PM management column D)</t>
  </si>
  <si>
    <t>COWD P6 12/13</t>
  </si>
  <si>
    <t>(source council reports reconciliation v3 - COWD P6 12/13 - filter PM supervision &amp; PM management column D)</t>
  </si>
  <si>
    <t>(source council reports reconciliation v3 - COWD P4 11/12 - lines 145-152)</t>
  </si>
  <si>
    <t>COWD P6 11/12</t>
  </si>
  <si>
    <t>(source council reports reconciliation v3 - COWD P6 12/13 - lines 145-152)</t>
  </si>
  <si>
    <t>(source council reports reconciliation v3 - COWD P4 11/12 - lines 11-15 &amp; 17)</t>
  </si>
  <si>
    <t>(source council reports reconciliation v3 - COWD P6 12/13 - lines 11-15 &amp; 17) less £0.5m offset against legal line 71</t>
  </si>
  <si>
    <t>(source council reports reconciliation v3 - COWD P4 11/12 - filter PM other column D)</t>
  </si>
  <si>
    <t>(source council reports reconciliation v3 - COWD P6 12/13 - filter PM other column D)</t>
  </si>
  <si>
    <t>(source council reports reconciliation v3 - COWD P4 11/12 - filter operations column D)</t>
  </si>
  <si>
    <t>(source council reports reconciliation v3 - COWD P6 12/13 - filter operations column D)</t>
  </si>
  <si>
    <t>(source council reports reconciliation v3 - COWD P4 11/12 - filter PR column D)</t>
  </si>
  <si>
    <t>(source council reports reconciliation v3 - COWD P6 12/13 - filter PR column D)</t>
  </si>
  <si>
    <t>(source council reports reconciliation v3 - COWD P4 11/12 - filter design column D)</t>
  </si>
  <si>
    <t>(source council reports reconciliation v3 - COWD P4 11/12 - filter legal column D)</t>
  </si>
  <si>
    <t>(source council reports reconciliation v3 - COWD P6 12/13 - filter legal column D) less £0.5m against line 45</t>
  </si>
  <si>
    <t>(source council reports reconciliation v3 - COWD P6 12/13 - filter design column D)</t>
  </si>
  <si>
    <t>T&amp;T cost report P6 12/13</t>
  </si>
  <si>
    <t>(source council reports reconciliation v3 - filter off road other) less £0.44m gateway adjustment</t>
  </si>
  <si>
    <t>COWD as at P4 11/12 as per note 8</t>
  </si>
  <si>
    <t>Notes</t>
  </si>
  <si>
    <t>COWD as reported in P9 SFLA</t>
  </si>
  <si>
    <t>Movement in reporting period</t>
  </si>
  <si>
    <t>COWD since Settlement</t>
  </si>
  <si>
    <t>£3.4m drawn down against contingency for Edinburgh Gateway  - funded by Transport Scotland</t>
  </si>
  <si>
    <t>Additional cost heading information</t>
  </si>
  <si>
    <t>Cost heading notes</t>
  </si>
  <si>
    <t>Project management Staff Costs</t>
  </si>
  <si>
    <t>Short Term Contractors</t>
  </si>
  <si>
    <t>DRP Costs</t>
  </si>
  <si>
    <t>Tax Planning / Governance Costs (Non DLA)</t>
  </si>
  <si>
    <t>Technical Services</t>
  </si>
  <si>
    <t>Land agreement/negotiations</t>
  </si>
  <si>
    <t>CEC staff costs</t>
  </si>
  <si>
    <t>TSS Second to CEC-Approvals support</t>
  </si>
  <si>
    <t>T&amp;T Costs</t>
  </si>
  <si>
    <t>2.  Management &amp; Supervision includes;</t>
  </si>
  <si>
    <t xml:space="preserve">Archaeology </t>
  </si>
  <si>
    <t>Recruitment Fees</t>
  </si>
  <si>
    <t>Travel &amp; Subsistence / Conference</t>
  </si>
  <si>
    <t>Central Overheads</t>
  </si>
  <si>
    <t>Citypoint - rent,rates,s/c</t>
  </si>
  <si>
    <t>City Point Overheads</t>
  </si>
  <si>
    <t>3.  Accomodation and Support Costs;</t>
  </si>
  <si>
    <t>IT &amp; Software Costs</t>
  </si>
  <si>
    <t>Integrated Transport Model</t>
  </si>
  <si>
    <t>Network Rail - FDA Work Contract 1</t>
  </si>
  <si>
    <t>Network Rail - Basic Implementation Agreement</t>
  </si>
  <si>
    <t>Network Rail - Asset Protection Agreement</t>
  </si>
  <si>
    <t>Haymarket station compensation</t>
  </si>
  <si>
    <t>TRO's - Technnical</t>
  </si>
  <si>
    <t>Financial Consultancy</t>
  </si>
  <si>
    <t>Commercial advice</t>
  </si>
  <si>
    <t>4.  Land, Property and other costs;</t>
  </si>
  <si>
    <t>Advance Purchases of land</t>
  </si>
  <si>
    <t xml:space="preserve">Surveys </t>
  </si>
  <si>
    <t>Consultancy</t>
  </si>
  <si>
    <t>Advisors</t>
  </si>
  <si>
    <t>Tram branding</t>
  </si>
  <si>
    <t>PR Support</t>
  </si>
  <si>
    <t>Business development and marketing</t>
  </si>
  <si>
    <t>Media monitoring</t>
  </si>
  <si>
    <t>Promotional materials</t>
  </si>
  <si>
    <t>Websites</t>
  </si>
  <si>
    <t>Advertising</t>
  </si>
  <si>
    <t>Internal communications</t>
  </si>
  <si>
    <t>Communication consultancy services</t>
  </si>
  <si>
    <t>Public Information</t>
  </si>
  <si>
    <t>External Resources</t>
  </si>
  <si>
    <t>S/H – Wider Community Consultations</t>
  </si>
  <si>
    <t>S/H – Events</t>
  </si>
  <si>
    <t>S/H – Open for Business</t>
  </si>
  <si>
    <t>S/H – Communications - MUDFA</t>
  </si>
  <si>
    <t>S/H – Communications - Infraco</t>
  </si>
  <si>
    <t xml:space="preserve">Fees </t>
  </si>
  <si>
    <t>5.  Comms and Stakeholder</t>
  </si>
  <si>
    <t>1.  It should be noted that the cost of the on-street section does not include the utility costs.  These are captured in a stand alone line item.</t>
  </si>
  <si>
    <t>On street infrastructure - pre settlement</t>
  </si>
  <si>
    <t>P9</t>
  </si>
  <si>
    <t>P13</t>
  </si>
  <si>
    <t>Centre</t>
  </si>
  <si>
    <t>Description</t>
  </si>
  <si>
    <t>Account</t>
  </si>
  <si>
    <t>Acc Description</t>
  </si>
  <si>
    <t>Corp</t>
  </si>
  <si>
    <t>Sub Centre</t>
  </si>
  <si>
    <t>Sub Description</t>
  </si>
  <si>
    <t>CY Budget</t>
  </si>
  <si>
    <t>Period Budget</t>
  </si>
  <si>
    <t>Actual</t>
  </si>
  <si>
    <t>Encumbrance</t>
  </si>
  <si>
    <t>Budget Variance</t>
  </si>
  <si>
    <t>Forecast Budget</t>
  </si>
  <si>
    <t>Forecast Variance</t>
  </si>
  <si>
    <t>PROJECT MANAGEMENT</t>
  </si>
  <si>
    <t>APTC Basic Pay</t>
  </si>
  <si>
    <t>General</t>
  </si>
  <si>
    <t>CEC staffing costs Apr - Dec 12</t>
  </si>
  <si>
    <t>APTC Overtime</t>
  </si>
  <si>
    <t>APTC Allowances &amp; Other</t>
  </si>
  <si>
    <t>APTC Absence Pay</t>
  </si>
  <si>
    <t>APTC N.I.</t>
  </si>
  <si>
    <t>APTC Superann</t>
  </si>
  <si>
    <t>Technical Staff Basic Pay</t>
  </si>
  <si>
    <t>Technical Staff Overtime</t>
  </si>
  <si>
    <t>Technical Staff N.I.</t>
  </si>
  <si>
    <t>Technical Staff Superan</t>
  </si>
  <si>
    <t>Pension Payments</t>
  </si>
  <si>
    <t>Vera Payment</t>
  </si>
  <si>
    <t>IFRS Holiday Accrual</t>
  </si>
  <si>
    <t>Electricity</t>
  </si>
  <si>
    <t>Gas</t>
  </si>
  <si>
    <t>Carbon Tax</t>
  </si>
  <si>
    <t>Vehicle Hire - External</t>
  </si>
  <si>
    <t>Staff Travel - Edinburgh</t>
  </si>
  <si>
    <t>Staff Travel - Within Uk</t>
  </si>
  <si>
    <t>Taxis</t>
  </si>
  <si>
    <t>Operational Materials</t>
  </si>
  <si>
    <t>Books &amp; Publications</t>
  </si>
  <si>
    <t>Food &amp; Drink</t>
  </si>
  <si>
    <t>Other Catering Recharges</t>
  </si>
  <si>
    <t>Stationery</t>
  </si>
  <si>
    <t>Computer Consumables</t>
  </si>
  <si>
    <t>Legal Fees</t>
  </si>
  <si>
    <t>Marketing</t>
  </si>
  <si>
    <t>Telephone &amp; Fax Charges</t>
  </si>
  <si>
    <t>Computer Equipment</t>
  </si>
  <si>
    <t>Syntegra Charges</t>
  </si>
  <si>
    <t>Conference &amp; Subsistence Edin</t>
  </si>
  <si>
    <t>Other Expenses</t>
  </si>
  <si>
    <t>Ers Rchrg-Hghwy Maint Non-Comp</t>
  </si>
  <si>
    <t>Ext Contractors - Recoverable</t>
  </si>
  <si>
    <t>Fees General</t>
  </si>
  <si>
    <t>Audit fees</t>
  </si>
  <si>
    <t>Fees Consultants</t>
  </si>
  <si>
    <t>Alastair Richards' 'fee'</t>
  </si>
  <si>
    <t>Recharge Salaries To Capital</t>
  </si>
  <si>
    <t>CEC staffing recharge to capital Apr - Dec 12</t>
  </si>
  <si>
    <t>COMMUNICATIONS</t>
  </si>
  <si>
    <t>Non-Core Comms staffing costs</t>
  </si>
  <si>
    <t>APTC - Agency Staff</t>
  </si>
  <si>
    <t>R &amp; M - Security</t>
  </si>
  <si>
    <t>Non-Core Comms (Incl. Shandwick Place Shop)</t>
  </si>
  <si>
    <t>R &amp; M - Internal Fees</t>
  </si>
  <si>
    <t>R &amp; M - External Fees</t>
  </si>
  <si>
    <t>Rents - External</t>
  </si>
  <si>
    <t>Advertising - External</t>
  </si>
  <si>
    <t>Primarily BIG partnership</t>
  </si>
  <si>
    <t>Non-Core Comms staffing correction</t>
  </si>
  <si>
    <t>GETTING READY FOR OPERATIONS</t>
  </si>
  <si>
    <t>3rd Party Staff Recharges</t>
  </si>
  <si>
    <t>LB monthly recharge - Staffing element</t>
  </si>
  <si>
    <t>Depot running costs</t>
  </si>
  <si>
    <t>Rates</t>
  </si>
  <si>
    <t>Depot rates</t>
  </si>
  <si>
    <t>Water</t>
  </si>
  <si>
    <t>Cleaning</t>
  </si>
  <si>
    <t>Refuse Disposal Int Recharges</t>
  </si>
  <si>
    <t>Vehicle Insurance</t>
  </si>
  <si>
    <t>Operational Equipment</t>
  </si>
  <si>
    <t>LB monthly recharge - Non-staffing element</t>
  </si>
  <si>
    <t>Operational Equip - Lease/Hire</t>
  </si>
  <si>
    <t>Ashurst / Shepherd &amp; Wedderburn</t>
  </si>
  <si>
    <t>Security - External</t>
  </si>
  <si>
    <t>Navigant / Invercap</t>
  </si>
  <si>
    <t>T01 - PROJECT MANAGEMENT</t>
  </si>
  <si>
    <t>Internal Fees General</t>
  </si>
  <si>
    <t>CEC agency staff</t>
  </si>
  <si>
    <t>Trams 01</t>
  </si>
  <si>
    <t>External Fees General</t>
  </si>
  <si>
    <t>Trams 02</t>
  </si>
  <si>
    <t>T01.05 IT / fit-out costs</t>
  </si>
  <si>
    <t>Technical Support</t>
  </si>
  <si>
    <t>T01.05 IT costs</t>
  </si>
  <si>
    <t>T03 - LEGALS</t>
  </si>
  <si>
    <t>Legal Services</t>
  </si>
  <si>
    <t>CEC internal recharges</t>
  </si>
  <si>
    <t>External legal fees</t>
  </si>
  <si>
    <t>T12 - COMMUNICATIONS</t>
  </si>
  <si>
    <t>Core Comms costs (excl. staff)</t>
  </si>
  <si>
    <t>Trams 04</t>
  </si>
  <si>
    <t>Trams 06</t>
  </si>
  <si>
    <t>T17 - INSURANCE</t>
  </si>
  <si>
    <t>CEC internal recharge</t>
  </si>
  <si>
    <t>Insurance claims / fees</t>
  </si>
  <si>
    <t>T02 - DPOF</t>
  </si>
  <si>
    <t>Power for commissioning (excl. Depot running costs)</t>
  </si>
  <si>
    <t>T05 - JRC</t>
  </si>
  <si>
    <t>External Fees Consultants</t>
  </si>
  <si>
    <t>COWD to Date - Period 6</t>
  </si>
  <si>
    <t>£18.087m has been drawn down for utilities, the COWD of which is allocation against the contingency draw down line.</t>
  </si>
  <si>
    <t>COWD to Date - Period 12</t>
  </si>
  <si>
    <t>£6.6m COWD drawn down against contingency.  Most of this relates to the value engineering initiative.  The remainder relates to on street scope change.</t>
  </si>
  <si>
    <t>Budget pre Settlement 
(tie Ltd figures)</t>
  </si>
  <si>
    <t>Appendix 2 – Cost Summary as at 2013/14 Period 12</t>
  </si>
</sst>
</file>

<file path=xl/styles.xml><?xml version="1.0" encoding="utf-8"?>
<styleSheet xmlns="http://schemas.openxmlformats.org/spreadsheetml/2006/main">
  <numFmts count="2">
    <numFmt numFmtId="164" formatCode="&quot;£&quot;#,##0.00_);[Red]\(&quot;£&quot;#,##0.00\)"/>
    <numFmt numFmtId="165" formatCode="&quot;£&quot;#,##0.00"/>
  </numFmts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color rgb="FF0099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8"/>
      </bottom>
      <diagonal/>
    </border>
    <border>
      <left/>
      <right/>
      <top style="thick">
        <color theme="8"/>
      </top>
      <bottom/>
      <diagonal/>
    </border>
  </borders>
  <cellStyleXfs count="3">
    <xf numFmtId="0" fontId="0" fillId="0" borderId="0"/>
    <xf numFmtId="0" fontId="8" fillId="0" borderId="0"/>
    <xf numFmtId="40" fontId="10" fillId="5" borderId="0">
      <alignment horizontal="right"/>
    </xf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Border="1"/>
    <xf numFmtId="0" fontId="2" fillId="0" borderId="6" xfId="0" applyFont="1" applyBorder="1"/>
    <xf numFmtId="0" fontId="0" fillId="0" borderId="6" xfId="0" applyBorder="1"/>
    <xf numFmtId="165" fontId="0" fillId="0" borderId="7" xfId="0" applyNumberFormat="1" applyBorder="1"/>
    <xf numFmtId="0" fontId="0" fillId="0" borderId="6" xfId="0" applyBorder="1" applyAlignment="1">
      <alignment wrapText="1"/>
    </xf>
    <xf numFmtId="165" fontId="0" fillId="0" borderId="7" xfId="0" applyNumberFormat="1" applyFill="1" applyBorder="1"/>
    <xf numFmtId="0" fontId="1" fillId="0" borderId="6" xfId="0" applyFont="1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wrapText="1"/>
    </xf>
    <xf numFmtId="165" fontId="0" fillId="0" borderId="9" xfId="0" applyNumberFormat="1" applyBorder="1"/>
    <xf numFmtId="165" fontId="0" fillId="0" borderId="10" xfId="0" applyNumberFormat="1" applyBorder="1"/>
    <xf numFmtId="0" fontId="0" fillId="0" borderId="12" xfId="0" applyBorder="1"/>
    <xf numFmtId="0" fontId="0" fillId="0" borderId="0" xfId="0" applyFill="1"/>
    <xf numFmtId="0" fontId="0" fillId="0" borderId="2" xfId="0" applyBorder="1"/>
    <xf numFmtId="165" fontId="0" fillId="0" borderId="3" xfId="0" applyNumberFormat="1" applyBorder="1"/>
    <xf numFmtId="0" fontId="0" fillId="0" borderId="11" xfId="0" applyBorder="1"/>
    <xf numFmtId="165" fontId="0" fillId="0" borderId="13" xfId="0" applyNumberFormat="1" applyBorder="1"/>
    <xf numFmtId="0" fontId="0" fillId="0" borderId="14" xfId="0" applyBorder="1"/>
    <xf numFmtId="0" fontId="0" fillId="0" borderId="8" xfId="0" applyFill="1" applyBorder="1" applyAlignment="1">
      <alignment horizontal="left"/>
    </xf>
    <xf numFmtId="0" fontId="2" fillId="0" borderId="8" xfId="0" applyFont="1" applyFill="1" applyBorder="1"/>
    <xf numFmtId="0" fontId="1" fillId="0" borderId="8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1" fillId="0" borderId="21" xfId="0" applyNumberFormat="1" applyFont="1" applyBorder="1"/>
    <xf numFmtId="2" fontId="1" fillId="0" borderId="0" xfId="0" applyNumberFormat="1" applyFont="1"/>
    <xf numFmtId="2" fontId="0" fillId="0" borderId="1" xfId="0" applyNumberFormat="1" applyBorder="1"/>
    <xf numFmtId="2" fontId="1" fillId="0" borderId="0" xfId="0" applyNumberFormat="1" applyFont="1" applyBorder="1"/>
    <xf numFmtId="0" fontId="1" fillId="0" borderId="0" xfId="0" applyFont="1"/>
    <xf numFmtId="165" fontId="0" fillId="0" borderId="10" xfId="0" applyNumberFormat="1" applyFill="1" applyBorder="1"/>
    <xf numFmtId="0" fontId="2" fillId="2" borderId="8" xfId="0" applyFont="1" applyFill="1" applyBorder="1"/>
    <xf numFmtId="165" fontId="0" fillId="2" borderId="7" xfId="0" applyNumberFormat="1" applyFill="1" applyBorder="1"/>
    <xf numFmtId="165" fontId="0" fillId="2" borderId="10" xfId="0" applyNumberFormat="1" applyFill="1" applyBorder="1"/>
    <xf numFmtId="0" fontId="0" fillId="2" borderId="8" xfId="0" applyFill="1" applyBorder="1" applyAlignment="1">
      <alignment horizontal="left"/>
    </xf>
    <xf numFmtId="0" fontId="0" fillId="2" borderId="8" xfId="0" applyFill="1" applyBorder="1"/>
    <xf numFmtId="0" fontId="4" fillId="2" borderId="8" xfId="0" applyFont="1" applyFill="1" applyBorder="1"/>
    <xf numFmtId="0" fontId="1" fillId="2" borderId="4" xfId="0" applyFont="1" applyFill="1" applyBorder="1"/>
    <xf numFmtId="165" fontId="0" fillId="2" borderId="5" xfId="0" applyNumberFormat="1" applyFill="1" applyBorder="1"/>
    <xf numFmtId="0" fontId="0" fillId="2" borderId="0" xfId="0" applyFill="1"/>
    <xf numFmtId="165" fontId="5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2" fillId="0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wrapText="1"/>
    </xf>
    <xf numFmtId="0" fontId="6" fillId="2" borderId="22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5" fillId="0" borderId="6" xfId="0" applyFont="1" applyBorder="1"/>
    <xf numFmtId="0" fontId="0" fillId="0" borderId="15" xfId="0" applyBorder="1"/>
    <xf numFmtId="0" fontId="0" fillId="0" borderId="13" xfId="0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5" fontId="0" fillId="0" borderId="12" xfId="0" applyNumberFormat="1" applyBorder="1"/>
    <xf numFmtId="165" fontId="0" fillId="2" borderId="9" xfId="0" applyNumberFormat="1" applyFill="1" applyBorder="1"/>
    <xf numFmtId="165" fontId="0" fillId="0" borderId="19" xfId="0" applyNumberFormat="1" applyBorder="1" applyAlignment="1">
      <alignment vertical="center"/>
    </xf>
    <xf numFmtId="165" fontId="0" fillId="0" borderId="9" xfId="0" applyNumberFormat="1" applyFill="1" applyBorder="1"/>
    <xf numFmtId="0" fontId="2" fillId="0" borderId="8" xfId="0" applyFont="1" applyBorder="1"/>
    <xf numFmtId="165" fontId="0" fillId="0" borderId="9" xfId="0" applyNumberFormat="1" applyBorder="1" applyAlignment="1">
      <alignment vertical="center"/>
    </xf>
    <xf numFmtId="165" fontId="0" fillId="2" borderId="24" xfId="0" applyNumberFormat="1" applyFill="1" applyBorder="1"/>
    <xf numFmtId="0" fontId="0" fillId="0" borderId="29" xfId="0" applyFont="1" applyBorder="1" applyAlignment="1">
      <alignment wrapText="1"/>
    </xf>
    <xf numFmtId="0" fontId="0" fillId="0" borderId="29" xfId="0" applyFont="1" applyBorder="1"/>
    <xf numFmtId="0" fontId="0" fillId="0" borderId="29" xfId="0" applyFont="1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165" fontId="0" fillId="0" borderId="29" xfId="0" applyNumberFormat="1" applyFont="1" applyBorder="1"/>
    <xf numFmtId="0" fontId="0" fillId="0" borderId="32" xfId="0" applyFont="1" applyBorder="1"/>
    <xf numFmtId="0" fontId="0" fillId="0" borderId="31" xfId="0" applyFont="1" applyBorder="1" applyAlignment="1">
      <alignment horizontal="center" vertical="center" wrapText="1"/>
    </xf>
    <xf numFmtId="165" fontId="0" fillId="0" borderId="19" xfId="0" applyNumberFormat="1" applyBorder="1" applyAlignment="1">
      <alignment vertical="center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horizontal="left" wrapText="1"/>
    </xf>
    <xf numFmtId="165" fontId="1" fillId="2" borderId="26" xfId="0" applyNumberFormat="1" applyFont="1" applyFill="1" applyBorder="1" applyAlignment="1">
      <alignment wrapText="1"/>
    </xf>
    <xf numFmtId="165" fontId="1" fillId="2" borderId="27" xfId="0" applyNumberFormat="1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165" fontId="0" fillId="0" borderId="16" xfId="0" applyNumberFormat="1" applyBorder="1" applyAlignment="1">
      <alignment vertical="center"/>
    </xf>
    <xf numFmtId="165" fontId="7" fillId="0" borderId="3" xfId="0" applyNumberFormat="1" applyFont="1" applyBorder="1"/>
    <xf numFmtId="165" fontId="0" fillId="0" borderId="7" xfId="0" applyNumberFormat="1" applyBorder="1" applyAlignment="1">
      <alignment vertical="center"/>
    </xf>
    <xf numFmtId="0" fontId="9" fillId="4" borderId="33" xfId="1" applyFont="1" applyFill="1" applyBorder="1"/>
    <xf numFmtId="0" fontId="9" fillId="4" borderId="33" xfId="1" applyFont="1" applyFill="1" applyBorder="1" applyAlignment="1">
      <alignment horizontal="center"/>
    </xf>
    <xf numFmtId="40" fontId="9" fillId="4" borderId="33" xfId="1" applyNumberFormat="1" applyFont="1" applyFill="1" applyBorder="1" applyAlignment="1">
      <alignment horizontal="center"/>
    </xf>
    <xf numFmtId="0" fontId="9" fillId="4" borderId="0" xfId="1" applyFont="1" applyFill="1" applyAlignment="1">
      <alignment horizontal="left"/>
    </xf>
    <xf numFmtId="0" fontId="9" fillId="0" borderId="0" xfId="1" applyFont="1"/>
    <xf numFmtId="0" fontId="8" fillId="0" borderId="33" xfId="1" applyBorder="1"/>
    <xf numFmtId="0" fontId="8" fillId="0" borderId="33" xfId="1" applyBorder="1" applyAlignment="1">
      <alignment horizontal="center"/>
    </xf>
    <xf numFmtId="40" fontId="8" fillId="3" borderId="33" xfId="1" applyNumberFormat="1" applyFill="1" applyBorder="1"/>
    <xf numFmtId="0" fontId="8" fillId="0" borderId="34" xfId="1" applyBorder="1"/>
    <xf numFmtId="0" fontId="8" fillId="0" borderId="7" xfId="1" applyBorder="1" applyAlignment="1">
      <alignment horizontal="left"/>
    </xf>
    <xf numFmtId="0" fontId="8" fillId="0" borderId="0" xfId="1"/>
    <xf numFmtId="40" fontId="8" fillId="0" borderId="0" xfId="1" applyNumberFormat="1"/>
    <xf numFmtId="0" fontId="8" fillId="0" borderId="33" xfId="1" applyFont="1" applyBorder="1"/>
    <xf numFmtId="40" fontId="8" fillId="0" borderId="33" xfId="1" applyNumberFormat="1" applyBorder="1"/>
    <xf numFmtId="0" fontId="8" fillId="0" borderId="0" xfId="1" applyAlignment="1">
      <alignment horizontal="center"/>
    </xf>
    <xf numFmtId="40" fontId="9" fillId="0" borderId="21" xfId="1" applyNumberFormat="1" applyFont="1" applyBorder="1"/>
    <xf numFmtId="165" fontId="13" fillId="0" borderId="0" xfId="0" applyNumberFormat="1" applyFont="1" applyBorder="1"/>
    <xf numFmtId="165" fontId="0" fillId="6" borderId="10" xfId="0" applyNumberFormat="1" applyFill="1" applyBorder="1"/>
    <xf numFmtId="165" fontId="0" fillId="0" borderId="16" xfId="0" applyNumberForma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65" fontId="0" fillId="0" borderId="19" xfId="0" applyNumberFormat="1" applyFill="1" applyBorder="1" applyAlignment="1">
      <alignment vertical="center"/>
    </xf>
    <xf numFmtId="165" fontId="0" fillId="6" borderId="3" xfId="0" applyNumberFormat="1" applyFill="1" applyBorder="1"/>
    <xf numFmtId="165" fontId="7" fillId="6" borderId="0" xfId="0" applyNumberFormat="1" applyFont="1" applyFill="1" applyBorder="1"/>
    <xf numFmtId="165" fontId="7" fillId="6" borderId="3" xfId="0" applyNumberFormat="1" applyFont="1" applyFill="1" applyBorder="1"/>
    <xf numFmtId="165" fontId="0" fillId="0" borderId="16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5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65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165" fontId="0" fillId="0" borderId="16" xfId="0" applyNumberFormat="1" applyFill="1" applyBorder="1" applyAlignment="1">
      <alignment vertical="center"/>
    </xf>
    <xf numFmtId="165" fontId="0" fillId="0" borderId="18" xfId="0" applyNumberFormat="1" applyFill="1" applyBorder="1" applyAlignment="1">
      <alignment vertical="center"/>
    </xf>
    <xf numFmtId="0" fontId="0" fillId="0" borderId="13" xfId="0" applyBorder="1"/>
    <xf numFmtId="0" fontId="14" fillId="0" borderId="0" xfId="0" applyFont="1" applyBorder="1"/>
    <xf numFmtId="0" fontId="14" fillId="0" borderId="35" xfId="0" applyFont="1" applyBorder="1"/>
    <xf numFmtId="0" fontId="1" fillId="0" borderId="35" xfId="0" applyFont="1" applyBorder="1" applyAlignment="1">
      <alignment horizontal="center"/>
    </xf>
    <xf numFmtId="165" fontId="1" fillId="0" borderId="35" xfId="0" applyNumberFormat="1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6" xfId="0" applyFont="1" applyBorder="1" applyAlignment="1">
      <alignment horizontal="center"/>
    </xf>
    <xf numFmtId="165" fontId="1" fillId="0" borderId="36" xfId="0" applyNumberFormat="1" applyFont="1" applyBorder="1"/>
  </cellXfs>
  <cellStyles count="3">
    <cellStyle name="Normal" xfId="0" builtinId="0"/>
    <cellStyle name="Normal 2" xfId="1"/>
    <cellStyle name="Output Amount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8"/>
  <sheetViews>
    <sheetView tabSelected="1" zoomScaleNormal="100" workbookViewId="0">
      <pane ySplit="6" topLeftCell="A7" activePane="bottomLeft" state="frozen"/>
      <selection pane="bottomLeft"/>
    </sheetView>
  </sheetViews>
  <sheetFormatPr defaultRowHeight="15"/>
  <cols>
    <col min="1" max="1" width="40.85546875" customWidth="1"/>
    <col min="2" max="2" width="9" style="26" customWidth="1"/>
    <col min="3" max="4" width="15.7109375" style="3" customWidth="1"/>
    <col min="5" max="6" width="15.85546875" style="3" customWidth="1"/>
    <col min="7" max="9" width="15.7109375" style="3" customWidth="1"/>
    <col min="10" max="10" width="37.42578125" customWidth="1"/>
  </cols>
  <sheetData>
    <row r="1" spans="1:13" ht="18">
      <c r="A1" s="139" t="s">
        <v>284</v>
      </c>
    </row>
    <row r="2" spans="1:13" s="1" customFormat="1" ht="5.0999999999999996" customHeight="1" thickBot="1">
      <c r="A2" s="140"/>
      <c r="B2" s="141"/>
      <c r="C2" s="142"/>
      <c r="D2" s="142"/>
      <c r="E2" s="142"/>
      <c r="F2" s="142"/>
      <c r="G2" s="142"/>
      <c r="H2" s="142"/>
      <c r="I2" s="142"/>
      <c r="J2" s="143"/>
    </row>
    <row r="3" spans="1:13" s="34" customFormat="1" ht="15.75" thickTop="1">
      <c r="A3" s="144"/>
      <c r="B3" s="145"/>
      <c r="C3" s="146"/>
      <c r="D3" s="146"/>
      <c r="E3" s="146"/>
      <c r="F3" s="146"/>
      <c r="G3" s="146"/>
      <c r="H3" s="146"/>
      <c r="I3" s="146"/>
      <c r="J3" s="144"/>
    </row>
    <row r="4" spans="1:13" ht="15.75" thickBot="1">
      <c r="A4" s="138"/>
      <c r="B4" s="46"/>
      <c r="C4" s="4"/>
      <c r="D4" s="4"/>
      <c r="E4" s="4"/>
      <c r="F4" s="4"/>
      <c r="G4" s="4"/>
      <c r="H4" s="4"/>
      <c r="I4" s="4"/>
      <c r="J4" s="138"/>
    </row>
    <row r="5" spans="1:13" s="2" customFormat="1" ht="45">
      <c r="A5" s="86" t="s">
        <v>0</v>
      </c>
      <c r="B5" s="87" t="s">
        <v>116</v>
      </c>
      <c r="C5" s="88" t="s">
        <v>36</v>
      </c>
      <c r="D5" s="88" t="s">
        <v>283</v>
      </c>
      <c r="E5" s="88" t="s">
        <v>37</v>
      </c>
      <c r="F5" s="88" t="s">
        <v>113</v>
      </c>
      <c r="G5" s="88" t="s">
        <v>279</v>
      </c>
      <c r="H5" s="88" t="s">
        <v>281</v>
      </c>
      <c r="I5" s="89" t="s">
        <v>112</v>
      </c>
      <c r="J5" s="90" t="s">
        <v>110</v>
      </c>
    </row>
    <row r="6" spans="1:13" s="2" customFormat="1">
      <c r="A6" s="8"/>
      <c r="B6" s="48"/>
      <c r="C6" s="45" t="s">
        <v>7</v>
      </c>
      <c r="D6" s="45" t="s">
        <v>45</v>
      </c>
      <c r="E6" s="45" t="s">
        <v>7</v>
      </c>
      <c r="F6" s="45" t="s">
        <v>45</v>
      </c>
      <c r="G6" s="45" t="s">
        <v>45</v>
      </c>
      <c r="H6" s="45" t="s">
        <v>45</v>
      </c>
      <c r="I6" s="70" t="s">
        <v>45</v>
      </c>
      <c r="J6" s="78"/>
    </row>
    <row r="7" spans="1:13">
      <c r="A7" s="5" t="s">
        <v>1</v>
      </c>
      <c r="B7" s="49"/>
      <c r="C7" s="4"/>
      <c r="D7" s="4"/>
      <c r="E7" s="4"/>
      <c r="F7" s="4"/>
      <c r="G7" s="4"/>
      <c r="H7" s="4"/>
      <c r="I7" s="71"/>
      <c r="J7" s="79"/>
    </row>
    <row r="8" spans="1:13">
      <c r="A8" s="36" t="s">
        <v>26</v>
      </c>
      <c r="B8" s="50"/>
      <c r="C8" s="37"/>
      <c r="D8" s="37"/>
      <c r="E8" s="37"/>
      <c r="F8" s="38"/>
      <c r="G8" s="38"/>
      <c r="H8" s="38"/>
      <c r="I8" s="72"/>
      <c r="J8" s="79"/>
    </row>
    <row r="9" spans="1:13">
      <c r="A9" s="11" t="s">
        <v>2</v>
      </c>
      <c r="B9" s="58"/>
      <c r="C9" s="127"/>
      <c r="D9" s="124">
        <v>65.337999999999994</v>
      </c>
      <c r="E9" s="124">
        <v>38.799999999999997</v>
      </c>
      <c r="F9" s="124">
        <v>44.386000000000003</v>
      </c>
      <c r="G9" s="136">
        <v>39.278000000000006</v>
      </c>
      <c r="H9" s="136">
        <v>44.386000000000003</v>
      </c>
      <c r="I9" s="131">
        <v>5.107999999999997</v>
      </c>
      <c r="J9" s="133" t="s">
        <v>282</v>
      </c>
    </row>
    <row r="10" spans="1:13" ht="75.75" customHeight="1">
      <c r="A10" s="11" t="s">
        <v>3</v>
      </c>
      <c r="B10" s="58"/>
      <c r="C10" s="128"/>
      <c r="D10" s="125"/>
      <c r="E10" s="129"/>
      <c r="F10" s="129"/>
      <c r="G10" s="137"/>
      <c r="H10" s="137"/>
      <c r="I10" s="132"/>
      <c r="J10" s="134"/>
      <c r="L10" s="3"/>
      <c r="M10" s="3"/>
    </row>
    <row r="11" spans="1:13" ht="32.25" customHeight="1">
      <c r="A11" s="11" t="s">
        <v>167</v>
      </c>
      <c r="B11" s="51"/>
      <c r="C11" s="93">
        <v>9.5</v>
      </c>
      <c r="D11" s="126"/>
      <c r="E11" s="91">
        <v>0</v>
      </c>
      <c r="F11" s="91">
        <v>0</v>
      </c>
      <c r="G11" s="114">
        <v>9.5</v>
      </c>
      <c r="H11" s="114">
        <v>9.5</v>
      </c>
      <c r="I11" s="131">
        <v>9.9999999999944578E-4</v>
      </c>
      <c r="J11" s="84"/>
      <c r="L11" s="3"/>
      <c r="M11" s="3"/>
    </row>
    <row r="12" spans="1:13">
      <c r="A12" s="11" t="s">
        <v>4</v>
      </c>
      <c r="B12" s="52"/>
      <c r="C12" s="7">
        <v>0</v>
      </c>
      <c r="D12" s="7">
        <v>0</v>
      </c>
      <c r="E12" s="7">
        <v>0</v>
      </c>
      <c r="F12" s="112">
        <v>1.44</v>
      </c>
      <c r="G12" s="35">
        <v>1.4390000000000001</v>
      </c>
      <c r="H12" s="35">
        <v>1.44</v>
      </c>
      <c r="I12" s="132"/>
      <c r="J12" s="80"/>
    </row>
    <row r="13" spans="1:13">
      <c r="A13" s="39" t="s">
        <v>38</v>
      </c>
      <c r="B13" s="53">
        <v>1</v>
      </c>
      <c r="C13" s="37">
        <v>9.5</v>
      </c>
      <c r="D13" s="37">
        <v>65.337999999999994</v>
      </c>
      <c r="E13" s="37">
        <v>38.799999999999997</v>
      </c>
      <c r="F13" s="37">
        <v>45.826000000000001</v>
      </c>
      <c r="G13" s="38">
        <v>50.217000000000006</v>
      </c>
      <c r="H13" s="38">
        <v>55.326000000000001</v>
      </c>
      <c r="I13" s="72">
        <v>5.1089999999999964</v>
      </c>
      <c r="J13" s="80"/>
    </row>
    <row r="14" spans="1:13">
      <c r="A14" s="6"/>
      <c r="B14" s="46"/>
      <c r="C14" s="4"/>
      <c r="D14" s="4"/>
      <c r="E14" s="4"/>
      <c r="F14" s="4"/>
      <c r="G14" s="4"/>
      <c r="H14" s="4"/>
      <c r="I14" s="71"/>
      <c r="J14" s="80"/>
    </row>
    <row r="15" spans="1:13">
      <c r="A15" s="36" t="s">
        <v>27</v>
      </c>
      <c r="B15" s="50"/>
      <c r="C15" s="37"/>
      <c r="D15" s="37"/>
      <c r="E15" s="37"/>
      <c r="F15" s="38"/>
      <c r="G15" s="38"/>
      <c r="H15" s="38"/>
      <c r="I15" s="72"/>
      <c r="J15" s="80"/>
    </row>
    <row r="16" spans="1:13">
      <c r="A16" s="12" t="s">
        <v>2</v>
      </c>
      <c r="B16" s="52"/>
      <c r="C16" s="130">
        <v>31.240000000000009</v>
      </c>
      <c r="D16" s="130">
        <v>72.631</v>
      </c>
      <c r="E16" s="130">
        <v>130.71</v>
      </c>
      <c r="F16" s="130">
        <v>81.821999999999974</v>
      </c>
      <c r="G16" s="136">
        <v>107.43999999999998</v>
      </c>
      <c r="H16" s="136">
        <v>113.06199999999998</v>
      </c>
      <c r="I16" s="131">
        <v>5.6219999999999999</v>
      </c>
      <c r="J16" s="135" t="s">
        <v>114</v>
      </c>
    </row>
    <row r="17" spans="1:10" ht="37.5" customHeight="1">
      <c r="A17" s="12" t="s">
        <v>3</v>
      </c>
      <c r="B17" s="52"/>
      <c r="C17" s="130"/>
      <c r="D17" s="130"/>
      <c r="E17" s="130"/>
      <c r="F17" s="130"/>
      <c r="G17" s="137"/>
      <c r="H17" s="137"/>
      <c r="I17" s="132"/>
      <c r="J17" s="134"/>
    </row>
    <row r="18" spans="1:10">
      <c r="A18" s="12" t="s">
        <v>4</v>
      </c>
      <c r="B18" s="52"/>
      <c r="C18" s="7">
        <v>18.53</v>
      </c>
      <c r="D18" s="7">
        <v>0</v>
      </c>
      <c r="E18" s="7">
        <v>18.09</v>
      </c>
      <c r="F18" s="15">
        <v>0.42999999999999972</v>
      </c>
      <c r="G18" s="35">
        <v>18.792000000000002</v>
      </c>
      <c r="H18" s="35">
        <v>18.96</v>
      </c>
      <c r="I18" s="73">
        <v>0.16799999999999926</v>
      </c>
      <c r="J18" s="80"/>
    </row>
    <row r="19" spans="1:10">
      <c r="A19" s="39" t="s">
        <v>39</v>
      </c>
      <c r="B19" s="53"/>
      <c r="C19" s="37">
        <v>49.77000000000001</v>
      </c>
      <c r="D19" s="37">
        <v>72.631</v>
      </c>
      <c r="E19" s="37">
        <v>148.80000000000001</v>
      </c>
      <c r="F19" s="37">
        <v>82.251999999999981</v>
      </c>
      <c r="G19" s="38">
        <v>126.23199999999999</v>
      </c>
      <c r="H19" s="38">
        <v>132.02199999999999</v>
      </c>
      <c r="I19" s="38">
        <v>5.7899999999999991</v>
      </c>
      <c r="J19" s="80"/>
    </row>
    <row r="20" spans="1:10" s="17" customFormat="1">
      <c r="A20" s="23"/>
      <c r="B20" s="54"/>
      <c r="C20" s="9"/>
      <c r="D20" s="9"/>
      <c r="E20" s="9"/>
      <c r="F20" s="9"/>
      <c r="G20" s="35"/>
      <c r="H20" s="35"/>
      <c r="I20" s="74"/>
      <c r="J20" s="80"/>
    </row>
    <row r="21" spans="1:10">
      <c r="A21" s="36" t="s">
        <v>28</v>
      </c>
      <c r="B21" s="50"/>
      <c r="C21" s="37"/>
      <c r="D21" s="37"/>
      <c r="E21" s="37"/>
      <c r="F21" s="38"/>
      <c r="G21" s="38"/>
      <c r="H21" s="38"/>
      <c r="I21" s="72"/>
      <c r="J21" s="80"/>
    </row>
    <row r="22" spans="1:10">
      <c r="A22" s="12" t="s">
        <v>2</v>
      </c>
      <c r="B22" s="52"/>
      <c r="C22" s="7">
        <v>0</v>
      </c>
      <c r="D22" s="7">
        <v>0</v>
      </c>
      <c r="E22" s="7">
        <v>0</v>
      </c>
      <c r="F22" s="15">
        <v>0</v>
      </c>
      <c r="G22" s="15">
        <v>0</v>
      </c>
      <c r="H22" s="15">
        <v>0</v>
      </c>
      <c r="I22" s="85">
        <v>0</v>
      </c>
      <c r="J22" s="80"/>
    </row>
    <row r="23" spans="1:10">
      <c r="A23" s="12" t="s">
        <v>3</v>
      </c>
      <c r="B23" s="52"/>
      <c r="C23" s="7">
        <v>0.27</v>
      </c>
      <c r="D23" s="7">
        <v>0</v>
      </c>
      <c r="E23" s="7">
        <v>3.2</v>
      </c>
      <c r="F23" s="15">
        <v>0.94</v>
      </c>
      <c r="G23" s="35">
        <v>1.214</v>
      </c>
      <c r="H23" s="35">
        <v>1.21</v>
      </c>
      <c r="I23" s="113">
        <v>-4.0000000000000036E-3</v>
      </c>
      <c r="J23" s="80"/>
    </row>
    <row r="24" spans="1:10">
      <c r="A24" s="23" t="s">
        <v>40</v>
      </c>
      <c r="B24" s="54"/>
      <c r="C24" s="9">
        <v>49</v>
      </c>
      <c r="D24" s="9">
        <v>0</v>
      </c>
      <c r="E24" s="9">
        <v>131</v>
      </c>
      <c r="F24" s="15">
        <v>82</v>
      </c>
      <c r="G24" s="35">
        <v>131</v>
      </c>
      <c r="H24" s="35">
        <v>131</v>
      </c>
      <c r="I24" s="113">
        <v>0</v>
      </c>
      <c r="J24" s="80"/>
    </row>
    <row r="25" spans="1:10">
      <c r="A25" s="23" t="s">
        <v>71</v>
      </c>
      <c r="B25" s="54"/>
      <c r="C25" s="9">
        <v>98.35</v>
      </c>
      <c r="D25" s="9">
        <v>121.92999999999999</v>
      </c>
      <c r="E25" s="9">
        <v>98.35</v>
      </c>
      <c r="F25" s="15">
        <v>0</v>
      </c>
      <c r="G25" s="35">
        <v>98.35</v>
      </c>
      <c r="H25" s="35">
        <v>98.35</v>
      </c>
      <c r="I25" s="113">
        <v>0</v>
      </c>
      <c r="J25" s="80"/>
    </row>
    <row r="26" spans="1:10">
      <c r="A26" s="39" t="s">
        <v>6</v>
      </c>
      <c r="B26" s="53"/>
      <c r="C26" s="37">
        <v>147.62</v>
      </c>
      <c r="D26" s="37">
        <v>121.92999999999999</v>
      </c>
      <c r="E26" s="37">
        <v>232.54999999999998</v>
      </c>
      <c r="F26" s="37">
        <v>82.94</v>
      </c>
      <c r="G26" s="38">
        <v>230.56399999999999</v>
      </c>
      <c r="H26" s="38">
        <v>230.56</v>
      </c>
      <c r="I26" s="72">
        <v>-4.0000000000000036E-3</v>
      </c>
      <c r="J26" s="80"/>
    </row>
    <row r="27" spans="1:10">
      <c r="A27" s="6"/>
      <c r="B27" s="46"/>
      <c r="C27" s="4"/>
      <c r="D27" s="4"/>
      <c r="E27" s="4"/>
      <c r="F27" s="4"/>
      <c r="G27" s="4"/>
      <c r="H27" s="4"/>
      <c r="I27" s="71"/>
      <c r="J27" s="80"/>
    </row>
    <row r="28" spans="1:10">
      <c r="A28" s="36" t="s">
        <v>29</v>
      </c>
      <c r="B28" s="50"/>
      <c r="C28" s="37"/>
      <c r="D28" s="37"/>
      <c r="E28" s="37"/>
      <c r="F28" s="38"/>
      <c r="G28" s="38"/>
      <c r="H28" s="38"/>
      <c r="I28" s="72"/>
      <c r="J28" s="80"/>
    </row>
    <row r="29" spans="1:10">
      <c r="A29" s="12" t="s">
        <v>11</v>
      </c>
      <c r="B29" s="52"/>
      <c r="C29" s="7">
        <v>57.252000000000002</v>
      </c>
      <c r="D29" s="119">
        <v>65.7</v>
      </c>
      <c r="E29" s="7">
        <v>57.252000000000002</v>
      </c>
      <c r="F29" s="15">
        <v>-2.0000000000024443E-3</v>
      </c>
      <c r="G29" s="35">
        <v>57.25</v>
      </c>
      <c r="H29" s="35">
        <v>57.25</v>
      </c>
      <c r="I29" s="85">
        <v>0</v>
      </c>
      <c r="J29" s="80"/>
    </row>
    <row r="30" spans="1:10" ht="60">
      <c r="A30" s="12" t="s">
        <v>12</v>
      </c>
      <c r="B30" s="52"/>
      <c r="C30" s="7">
        <v>0</v>
      </c>
      <c r="D30" s="121"/>
      <c r="E30" s="7">
        <v>2.91</v>
      </c>
      <c r="F30" s="15">
        <v>2.9800000000000004</v>
      </c>
      <c r="G30" s="35">
        <v>2.911999999999999</v>
      </c>
      <c r="H30" s="35">
        <v>2.9800000000000004</v>
      </c>
      <c r="I30" s="113">
        <v>6.8000000000001393E-2</v>
      </c>
      <c r="J30" s="81" t="s">
        <v>280</v>
      </c>
    </row>
    <row r="31" spans="1:10">
      <c r="A31" s="12" t="s">
        <v>4</v>
      </c>
      <c r="B31" s="52"/>
      <c r="C31" s="7">
        <v>26.167999999999999</v>
      </c>
      <c r="D31" s="121"/>
      <c r="E31" s="7">
        <v>27.428000000000004</v>
      </c>
      <c r="F31" s="15">
        <v>-0.41799999999999926</v>
      </c>
      <c r="G31" s="35">
        <v>25.867999999999999</v>
      </c>
      <c r="H31" s="35">
        <v>25.75</v>
      </c>
      <c r="I31" s="113">
        <v>-0.11799999999999855</v>
      </c>
      <c r="J31" s="80"/>
    </row>
    <row r="32" spans="1:10">
      <c r="A32" s="39" t="s">
        <v>6</v>
      </c>
      <c r="B32" s="53"/>
      <c r="C32" s="37">
        <v>83.42</v>
      </c>
      <c r="D32" s="37">
        <v>65.7</v>
      </c>
      <c r="E32" s="37">
        <v>87.59</v>
      </c>
      <c r="F32" s="37">
        <v>2.5599999999999987</v>
      </c>
      <c r="G32" s="38">
        <v>86.03</v>
      </c>
      <c r="H32" s="38">
        <v>85.98</v>
      </c>
      <c r="I32" s="72">
        <v>-4.9999999999997158E-2</v>
      </c>
      <c r="J32" s="80"/>
    </row>
    <row r="33" spans="1:10" s="17" customFormat="1">
      <c r="A33" s="23"/>
      <c r="B33" s="54"/>
      <c r="C33" s="9"/>
      <c r="D33" s="9"/>
      <c r="E33" s="9"/>
      <c r="F33" s="9"/>
      <c r="G33" s="35"/>
      <c r="H33" s="35"/>
      <c r="I33" s="74"/>
      <c r="J33" s="80"/>
    </row>
    <row r="34" spans="1:10" s="17" customFormat="1">
      <c r="A34" s="23"/>
      <c r="B34" s="54"/>
      <c r="C34" s="9"/>
      <c r="D34" s="9"/>
      <c r="E34" s="9"/>
      <c r="F34" s="9"/>
      <c r="G34" s="35"/>
      <c r="H34" s="35"/>
      <c r="I34" s="74"/>
      <c r="J34" s="80"/>
    </row>
    <row r="35" spans="1:10" s="17" customFormat="1">
      <c r="A35" s="23"/>
      <c r="B35" s="54"/>
      <c r="C35" s="9"/>
      <c r="D35" s="9"/>
      <c r="E35" s="9"/>
      <c r="F35" s="9"/>
      <c r="G35" s="35"/>
      <c r="H35" s="35"/>
      <c r="I35" s="74"/>
      <c r="J35" s="80"/>
    </row>
    <row r="36" spans="1:10">
      <c r="A36" s="12"/>
      <c r="B36" s="52"/>
      <c r="C36" s="7"/>
      <c r="D36" s="7"/>
      <c r="E36" s="7"/>
      <c r="F36" s="7"/>
      <c r="G36" s="15"/>
      <c r="H36" s="15"/>
      <c r="I36" s="14"/>
      <c r="J36" s="80"/>
    </row>
    <row r="37" spans="1:10">
      <c r="A37" s="36" t="s">
        <v>30</v>
      </c>
      <c r="B37" s="50"/>
      <c r="C37" s="37"/>
      <c r="D37" s="37"/>
      <c r="E37" s="37"/>
      <c r="F37" s="38"/>
      <c r="G37" s="38"/>
      <c r="H37" s="38"/>
      <c r="I37" s="72"/>
      <c r="J37" s="80"/>
    </row>
    <row r="38" spans="1:10">
      <c r="A38" s="12" t="s">
        <v>8</v>
      </c>
      <c r="B38" s="52"/>
      <c r="C38" s="7">
        <v>23.448</v>
      </c>
      <c r="D38" s="119">
        <v>58.2</v>
      </c>
      <c r="E38" s="119">
        <v>62.4</v>
      </c>
      <c r="F38" s="15">
        <v>-3.6000000000022681E-3</v>
      </c>
      <c r="G38" s="35">
        <v>23.446999999999999</v>
      </c>
      <c r="H38" s="35">
        <v>23.444399999999998</v>
      </c>
      <c r="I38" s="73">
        <v>-2.6000000000010459E-3</v>
      </c>
      <c r="J38" s="80"/>
    </row>
    <row r="39" spans="1:10">
      <c r="A39" s="12" t="s">
        <v>13</v>
      </c>
      <c r="B39" s="52"/>
      <c r="C39" s="7">
        <v>2.7519999999999998</v>
      </c>
      <c r="D39" s="121"/>
      <c r="E39" s="121"/>
      <c r="F39" s="15">
        <v>0</v>
      </c>
      <c r="G39" s="35">
        <v>2.7519999999999998</v>
      </c>
      <c r="H39" s="35">
        <v>2.7519999999999998</v>
      </c>
      <c r="I39" s="113">
        <v>0</v>
      </c>
      <c r="J39" s="80"/>
    </row>
    <row r="40" spans="1:10">
      <c r="A40" s="12" t="s">
        <v>14</v>
      </c>
      <c r="B40" s="52"/>
      <c r="C40" s="7">
        <v>4.4029999999999996</v>
      </c>
      <c r="D40" s="121"/>
      <c r="E40" s="121"/>
      <c r="F40" s="15">
        <v>0.55100000000000016</v>
      </c>
      <c r="G40" s="35">
        <v>4.9539999999999997</v>
      </c>
      <c r="H40" s="35">
        <v>4.9539999999999997</v>
      </c>
      <c r="I40" s="113">
        <v>0</v>
      </c>
      <c r="J40" s="80"/>
    </row>
    <row r="41" spans="1:10">
      <c r="A41" s="12" t="s">
        <v>15</v>
      </c>
      <c r="B41" s="52"/>
      <c r="C41" s="7">
        <v>4.5129999999999999</v>
      </c>
      <c r="D41" s="121"/>
      <c r="E41" s="121"/>
      <c r="F41" s="15">
        <v>0</v>
      </c>
      <c r="G41" s="35">
        <v>4.5129999999999999</v>
      </c>
      <c r="H41" s="35">
        <v>4.5129999999999999</v>
      </c>
      <c r="I41" s="113">
        <v>0</v>
      </c>
      <c r="J41" s="80"/>
    </row>
    <row r="42" spans="1:10">
      <c r="A42" s="12" t="s">
        <v>4</v>
      </c>
      <c r="B42" s="52"/>
      <c r="C42" s="7">
        <v>12.78</v>
      </c>
      <c r="D42" s="120"/>
      <c r="E42" s="120"/>
      <c r="F42" s="15">
        <v>14.94</v>
      </c>
      <c r="G42" s="35">
        <v>27.128</v>
      </c>
      <c r="H42" s="35">
        <v>27.72</v>
      </c>
      <c r="I42" s="113">
        <v>0.59199999999999875</v>
      </c>
      <c r="J42" s="80"/>
    </row>
    <row r="43" spans="1:10">
      <c r="A43" s="39" t="s">
        <v>6</v>
      </c>
      <c r="B43" s="53"/>
      <c r="C43" s="37">
        <v>47.9</v>
      </c>
      <c r="D43" s="37">
        <v>58.2</v>
      </c>
      <c r="E43" s="37">
        <v>62.4</v>
      </c>
      <c r="F43" s="38">
        <v>15.487399999999997</v>
      </c>
      <c r="G43" s="38">
        <v>62.793999999999997</v>
      </c>
      <c r="H43" s="38">
        <v>63.383399999999995</v>
      </c>
      <c r="I43" s="72">
        <v>0.5893999999999977</v>
      </c>
      <c r="J43" s="80"/>
    </row>
    <row r="44" spans="1:10">
      <c r="A44" s="6"/>
      <c r="B44" s="46"/>
      <c r="C44" s="4"/>
      <c r="D44" s="4"/>
      <c r="E44" s="4"/>
      <c r="F44" s="4"/>
      <c r="G44" s="4"/>
      <c r="H44" s="4"/>
      <c r="I44" s="71"/>
      <c r="J44" s="80"/>
    </row>
    <row r="45" spans="1:10">
      <c r="A45" s="36" t="s">
        <v>31</v>
      </c>
      <c r="B45" s="50"/>
      <c r="C45" s="37"/>
      <c r="D45" s="37"/>
      <c r="E45" s="37"/>
      <c r="F45" s="38"/>
      <c r="G45" s="38"/>
      <c r="H45" s="38"/>
      <c r="I45" s="72"/>
      <c r="J45" s="80"/>
    </row>
    <row r="46" spans="1:10">
      <c r="A46" s="12" t="s">
        <v>9</v>
      </c>
      <c r="B46" s="52">
        <v>2</v>
      </c>
      <c r="C46" s="7">
        <v>52.68</v>
      </c>
      <c r="D46" s="122">
        <v>87.765000000000001</v>
      </c>
      <c r="E46" s="7">
        <v>60.959999999999994</v>
      </c>
      <c r="F46" s="15">
        <v>18.512999999999998</v>
      </c>
      <c r="G46" s="35">
        <v>68.191000000000003</v>
      </c>
      <c r="H46" s="35">
        <v>71.192999999999998</v>
      </c>
      <c r="I46" s="113">
        <v>3.0019999999999953</v>
      </c>
      <c r="J46" s="80"/>
    </row>
    <row r="47" spans="1:10">
      <c r="A47" s="12" t="s">
        <v>16</v>
      </c>
      <c r="B47" s="52"/>
      <c r="C47" s="7">
        <v>4.05</v>
      </c>
      <c r="D47" s="123"/>
      <c r="E47" s="7">
        <v>4.84</v>
      </c>
      <c r="F47" s="15">
        <v>1.8900000000000006</v>
      </c>
      <c r="G47" s="35">
        <v>5.6390000000000002</v>
      </c>
      <c r="H47" s="35">
        <v>5.94</v>
      </c>
      <c r="I47" s="113">
        <v>0.30100000000000016</v>
      </c>
      <c r="J47" s="80"/>
    </row>
    <row r="48" spans="1:10">
      <c r="A48" s="13" t="s">
        <v>17</v>
      </c>
      <c r="B48" s="55">
        <v>3</v>
      </c>
      <c r="C48" s="7">
        <v>12.47</v>
      </c>
      <c r="D48" s="123"/>
      <c r="E48" s="7">
        <v>17.309999999999999</v>
      </c>
      <c r="F48" s="15">
        <v>1.8099999999999987</v>
      </c>
      <c r="G48" s="35">
        <v>14.05</v>
      </c>
      <c r="H48" s="35">
        <v>14.28</v>
      </c>
      <c r="I48" s="113">
        <v>0.22999999999999865</v>
      </c>
      <c r="J48" s="80"/>
    </row>
    <row r="49" spans="1:10" ht="15.75" thickBot="1">
      <c r="A49" s="39" t="s">
        <v>6</v>
      </c>
      <c r="B49" s="53"/>
      <c r="C49" s="37">
        <v>69.2</v>
      </c>
      <c r="D49" s="37">
        <v>87.765000000000001</v>
      </c>
      <c r="E49" s="37">
        <v>83.11</v>
      </c>
      <c r="F49" s="37">
        <v>22.212999999999997</v>
      </c>
      <c r="G49" s="38">
        <v>87.88</v>
      </c>
      <c r="H49" s="38">
        <v>91.412999999999997</v>
      </c>
      <c r="I49" s="72">
        <v>3.5329999999999941</v>
      </c>
      <c r="J49" s="80"/>
    </row>
    <row r="50" spans="1:10" s="2" customFormat="1" ht="45">
      <c r="A50" s="86" t="s">
        <v>0</v>
      </c>
      <c r="B50" s="87" t="s">
        <v>116</v>
      </c>
      <c r="C50" s="88" t="s">
        <v>36</v>
      </c>
      <c r="D50" s="88" t="s">
        <v>283</v>
      </c>
      <c r="E50" s="88" t="s">
        <v>37</v>
      </c>
      <c r="F50" s="88" t="s">
        <v>113</v>
      </c>
      <c r="G50" s="88" t="s">
        <v>279</v>
      </c>
      <c r="H50" s="88" t="s">
        <v>279</v>
      </c>
      <c r="I50" s="89" t="s">
        <v>112</v>
      </c>
      <c r="J50" s="90" t="s">
        <v>110</v>
      </c>
    </row>
    <row r="51" spans="1:10">
      <c r="A51" s="8"/>
      <c r="B51" s="48"/>
      <c r="C51" s="4"/>
      <c r="D51" s="4"/>
      <c r="E51" s="4"/>
      <c r="F51" s="4"/>
      <c r="G51" s="4"/>
      <c r="H51" s="4"/>
      <c r="I51" s="71"/>
      <c r="J51" s="79"/>
    </row>
    <row r="52" spans="1:10">
      <c r="A52" s="40" t="s">
        <v>10</v>
      </c>
      <c r="B52" s="53">
        <v>4</v>
      </c>
      <c r="C52" s="37">
        <v>28.85</v>
      </c>
      <c r="D52" s="37">
        <v>20.3</v>
      </c>
      <c r="E52" s="37">
        <v>36.049999999999997</v>
      </c>
      <c r="F52" s="37">
        <v>1</v>
      </c>
      <c r="G52" s="37">
        <v>34.533999999999999</v>
      </c>
      <c r="H52" s="37">
        <v>29.85</v>
      </c>
      <c r="I52" s="72">
        <v>-4.6839999999999975</v>
      </c>
      <c r="J52" s="79"/>
    </row>
    <row r="53" spans="1:10">
      <c r="A53" s="8"/>
      <c r="B53" s="48"/>
      <c r="C53" s="4"/>
      <c r="D53" s="4"/>
      <c r="E53" s="4"/>
      <c r="F53" s="4"/>
      <c r="G53" s="4"/>
      <c r="H53" s="4"/>
      <c r="I53" s="71"/>
      <c r="J53" s="79"/>
    </row>
    <row r="54" spans="1:10">
      <c r="A54" s="36" t="s">
        <v>32</v>
      </c>
      <c r="B54" s="50"/>
      <c r="C54" s="37"/>
      <c r="D54" s="37"/>
      <c r="E54" s="37"/>
      <c r="F54" s="38"/>
      <c r="G54" s="38"/>
      <c r="H54" s="38"/>
      <c r="I54" s="72"/>
      <c r="J54" s="79"/>
    </row>
    <row r="55" spans="1:10">
      <c r="A55" s="12" t="s">
        <v>18</v>
      </c>
      <c r="B55" s="52"/>
      <c r="C55" s="7">
        <v>2.8340000000000001</v>
      </c>
      <c r="D55" s="119">
        <v>5.5670000000000002</v>
      </c>
      <c r="E55" s="119">
        <v>12.07</v>
      </c>
      <c r="F55" s="15">
        <v>2.3659999999999992</v>
      </c>
      <c r="G55" s="115">
        <v>6.3009999999999993</v>
      </c>
      <c r="H55" s="115">
        <v>5.1999999999999993</v>
      </c>
      <c r="I55" s="73">
        <v>-1.101</v>
      </c>
      <c r="J55" s="80"/>
    </row>
    <row r="56" spans="1:10">
      <c r="A56" s="12" t="s">
        <v>19</v>
      </c>
      <c r="B56" s="52"/>
      <c r="C56" s="7">
        <v>2.4279999999999999</v>
      </c>
      <c r="D56" s="121"/>
      <c r="E56" s="121"/>
      <c r="F56" s="15">
        <v>-0.3839999999999999</v>
      </c>
      <c r="G56" s="115">
        <v>2.992</v>
      </c>
      <c r="H56" s="115">
        <v>2.044</v>
      </c>
      <c r="I56" s="113">
        <v>-0.94799999999999995</v>
      </c>
      <c r="J56" s="80"/>
    </row>
    <row r="57" spans="1:10">
      <c r="A57" s="12" t="s">
        <v>20</v>
      </c>
      <c r="B57" s="52"/>
      <c r="C57" s="7">
        <v>0.14399999999999999</v>
      </c>
      <c r="D57" s="121"/>
      <c r="E57" s="121"/>
      <c r="F57" s="15">
        <v>1.1960000000000002</v>
      </c>
      <c r="G57" s="115">
        <v>0.81100000000000005</v>
      </c>
      <c r="H57" s="115">
        <v>1.34</v>
      </c>
      <c r="I57" s="113">
        <v>0.52900000000000003</v>
      </c>
      <c r="J57" s="80"/>
    </row>
    <row r="58" spans="1:10">
      <c r="A58" s="12" t="s">
        <v>21</v>
      </c>
      <c r="B58" s="52"/>
      <c r="C58" s="7">
        <v>9.4E-2</v>
      </c>
      <c r="D58" s="120"/>
      <c r="E58" s="120"/>
      <c r="F58" s="15">
        <v>0.48599999999999999</v>
      </c>
      <c r="G58" s="115">
        <v>0.32300000000000001</v>
      </c>
      <c r="H58" s="115">
        <v>0.57999999999999996</v>
      </c>
      <c r="I58" s="113">
        <v>0.25699999999999995</v>
      </c>
      <c r="J58" s="80"/>
    </row>
    <row r="59" spans="1:10">
      <c r="A59" s="39" t="s">
        <v>6</v>
      </c>
      <c r="B59" s="53"/>
      <c r="C59" s="37">
        <v>5.5</v>
      </c>
      <c r="D59" s="37">
        <v>5.5670000000000002</v>
      </c>
      <c r="E59" s="37">
        <v>12.07</v>
      </c>
      <c r="F59" s="38">
        <v>3.6639999999999997</v>
      </c>
      <c r="G59" s="38">
        <v>10.427</v>
      </c>
      <c r="H59" s="38">
        <v>9.1639999999999997</v>
      </c>
      <c r="I59" s="72">
        <v>-1.2630000000000001</v>
      </c>
      <c r="J59" s="79"/>
    </row>
    <row r="60" spans="1:10">
      <c r="A60" s="6"/>
      <c r="B60" s="46"/>
      <c r="C60" s="4"/>
      <c r="D60" s="4"/>
      <c r="E60" s="4"/>
      <c r="F60" s="4"/>
      <c r="G60" s="4"/>
      <c r="H60" s="4"/>
      <c r="I60" s="71"/>
      <c r="J60" s="79"/>
    </row>
    <row r="61" spans="1:10">
      <c r="A61" s="41" t="s">
        <v>33</v>
      </c>
      <c r="B61" s="64">
        <v>5</v>
      </c>
      <c r="C61" s="37"/>
      <c r="D61" s="37"/>
      <c r="E61" s="37"/>
      <c r="F61" s="38"/>
      <c r="G61" s="38"/>
      <c r="H61" s="38"/>
      <c r="I61" s="72"/>
      <c r="J61" s="80"/>
    </row>
    <row r="62" spans="1:10">
      <c r="A62" s="12" t="s">
        <v>22</v>
      </c>
      <c r="B62" s="52"/>
      <c r="C62" s="7">
        <v>2.2039999999999997</v>
      </c>
      <c r="D62" s="119">
        <v>2.9620000000000002</v>
      </c>
      <c r="E62" s="119">
        <v>4.3600000000000003</v>
      </c>
      <c r="F62" s="15">
        <v>0.50600000000000023</v>
      </c>
      <c r="G62" s="111">
        <v>2.6909999999999998</v>
      </c>
      <c r="H62" s="35">
        <v>2.71</v>
      </c>
      <c r="I62" s="73">
        <v>1.9000000000000128E-2</v>
      </c>
      <c r="J62" s="80"/>
    </row>
    <row r="63" spans="1:10">
      <c r="A63" s="12" t="s">
        <v>23</v>
      </c>
      <c r="B63" s="52"/>
      <c r="C63" s="7">
        <v>0.75600000000000001</v>
      </c>
      <c r="D63" s="120"/>
      <c r="E63" s="120"/>
      <c r="F63" s="15">
        <v>8.0778910000000148E-2</v>
      </c>
      <c r="G63" s="111">
        <v>0.83699999999999997</v>
      </c>
      <c r="H63" s="35">
        <v>0.83677891000000015</v>
      </c>
      <c r="I63" s="113">
        <v>-2.2108999999981283E-4</v>
      </c>
      <c r="J63" s="80"/>
    </row>
    <row r="64" spans="1:10">
      <c r="A64" s="39" t="s">
        <v>6</v>
      </c>
      <c r="B64" s="53"/>
      <c r="C64" s="37">
        <v>2.96</v>
      </c>
      <c r="D64" s="37">
        <v>2.9620000000000002</v>
      </c>
      <c r="E64" s="37">
        <v>4.3599999999999994</v>
      </c>
      <c r="F64" s="38">
        <v>0.58677891000000038</v>
      </c>
      <c r="G64" s="38">
        <v>3.5279999999999996</v>
      </c>
      <c r="H64" s="38">
        <v>3.54677891</v>
      </c>
      <c r="I64" s="72">
        <v>1.8778910000000315E-2</v>
      </c>
      <c r="J64" s="80"/>
    </row>
    <row r="65" spans="1:15">
      <c r="A65" s="6"/>
      <c r="B65" s="46"/>
      <c r="C65" s="4"/>
      <c r="D65" s="4"/>
      <c r="E65" s="4"/>
      <c r="F65" s="4"/>
      <c r="G65" s="4"/>
      <c r="H65" s="4"/>
      <c r="I65" s="71"/>
      <c r="J65" s="80"/>
    </row>
    <row r="66" spans="1:15">
      <c r="A66" s="36" t="s">
        <v>5</v>
      </c>
      <c r="B66" s="50"/>
      <c r="C66" s="37">
        <v>27.18</v>
      </c>
      <c r="D66" s="37">
        <v>34.200000000000003</v>
      </c>
      <c r="E66" s="37">
        <v>29.05</v>
      </c>
      <c r="F66" s="37">
        <v>-0.48999999999999844</v>
      </c>
      <c r="G66" s="37">
        <v>26.69</v>
      </c>
      <c r="H66" s="37">
        <v>26.69</v>
      </c>
      <c r="I66" s="72">
        <v>0</v>
      </c>
      <c r="J66" s="80"/>
    </row>
    <row r="67" spans="1:15">
      <c r="A67" s="24"/>
      <c r="B67" s="56"/>
      <c r="C67" s="9"/>
      <c r="D67" s="9"/>
      <c r="E67" s="9"/>
      <c r="F67" s="9"/>
      <c r="G67" s="35"/>
      <c r="H67" s="35"/>
      <c r="I67" s="74"/>
      <c r="J67" s="80"/>
    </row>
    <row r="68" spans="1:15">
      <c r="A68" s="24"/>
      <c r="B68" s="56"/>
      <c r="C68" s="9"/>
      <c r="D68" s="9"/>
      <c r="E68" s="9"/>
      <c r="F68" s="9"/>
      <c r="G68" s="35"/>
      <c r="H68" s="35"/>
      <c r="I68" s="74"/>
      <c r="J68" s="80"/>
    </row>
    <row r="69" spans="1:15">
      <c r="A69" s="24"/>
      <c r="B69" s="56"/>
      <c r="C69" s="9"/>
      <c r="D69" s="9"/>
      <c r="E69" s="9"/>
      <c r="F69" s="9"/>
      <c r="G69" s="35"/>
      <c r="H69" s="35"/>
      <c r="I69" s="74"/>
      <c r="J69" s="80"/>
    </row>
    <row r="70" spans="1:15">
      <c r="A70" s="24"/>
      <c r="B70" s="56"/>
      <c r="C70" s="9"/>
      <c r="D70" s="9"/>
      <c r="E70" s="9"/>
      <c r="F70" s="9"/>
      <c r="G70" s="35"/>
      <c r="H70" s="35"/>
      <c r="I70" s="74"/>
      <c r="J70" s="80"/>
    </row>
    <row r="71" spans="1:15">
      <c r="A71" s="36" t="s">
        <v>34</v>
      </c>
      <c r="B71" s="50"/>
      <c r="C71" s="37"/>
      <c r="D71" s="37"/>
      <c r="E71" s="37"/>
      <c r="F71" s="38"/>
      <c r="G71" s="38"/>
      <c r="H71" s="38"/>
      <c r="I71" s="72"/>
      <c r="J71" s="80"/>
      <c r="O71" s="3"/>
    </row>
    <row r="72" spans="1:15">
      <c r="A72" s="12" t="s">
        <v>24</v>
      </c>
      <c r="B72" s="52"/>
      <c r="C72" s="7">
        <v>3.5009999999999999</v>
      </c>
      <c r="D72" s="119">
        <v>6.1059999999999999</v>
      </c>
      <c r="E72" s="119">
        <v>7.22</v>
      </c>
      <c r="F72" s="15">
        <v>9.9999999999988987E-4</v>
      </c>
      <c r="G72" s="35">
        <v>3.5019999999999998</v>
      </c>
      <c r="H72" s="35">
        <v>3.5019999999999998</v>
      </c>
      <c r="I72" s="73">
        <v>0</v>
      </c>
      <c r="J72" s="80"/>
    </row>
    <row r="73" spans="1:15">
      <c r="A73" s="12" t="s">
        <v>25</v>
      </c>
      <c r="B73" s="52"/>
      <c r="C73" s="7">
        <v>0</v>
      </c>
      <c r="D73" s="121"/>
      <c r="E73" s="121"/>
      <c r="F73" s="15">
        <v>2.1399999999999997</v>
      </c>
      <c r="G73" s="35">
        <v>1.867</v>
      </c>
      <c r="H73" s="35">
        <v>2.1399999999999997</v>
      </c>
      <c r="I73" s="113">
        <v>0.27299999999999969</v>
      </c>
      <c r="J73" s="80"/>
    </row>
    <row r="74" spans="1:15">
      <c r="A74" s="12" t="s">
        <v>4</v>
      </c>
      <c r="B74" s="52"/>
      <c r="C74" s="7">
        <v>2.8690000000000002</v>
      </c>
      <c r="D74" s="120"/>
      <c r="E74" s="120"/>
      <c r="F74" s="15">
        <v>-0.39900000000000002</v>
      </c>
      <c r="G74" s="35">
        <v>2.431</v>
      </c>
      <c r="H74" s="35">
        <v>2.4700000000000002</v>
      </c>
      <c r="I74" s="113">
        <v>3.9000000000000146E-2</v>
      </c>
      <c r="J74" s="80"/>
    </row>
    <row r="75" spans="1:15">
      <c r="A75" s="39" t="s">
        <v>6</v>
      </c>
      <c r="B75" s="53"/>
      <c r="C75" s="37">
        <v>6.37</v>
      </c>
      <c r="D75" s="37">
        <v>6.1059999999999999</v>
      </c>
      <c r="E75" s="37">
        <v>7.22</v>
      </c>
      <c r="F75" s="38">
        <v>1.7419999999999995</v>
      </c>
      <c r="G75" s="38">
        <v>7.8</v>
      </c>
      <c r="H75" s="38">
        <v>8.1120000000000001</v>
      </c>
      <c r="I75" s="72">
        <v>0.31199999999999983</v>
      </c>
      <c r="J75" s="82"/>
    </row>
    <row r="76" spans="1:15">
      <c r="A76" s="25"/>
      <c r="B76" s="57"/>
      <c r="C76" s="7"/>
      <c r="D76" s="7"/>
      <c r="E76" s="7"/>
      <c r="F76" s="7"/>
      <c r="G76" s="15"/>
      <c r="H76" s="15"/>
      <c r="I76" s="14"/>
      <c r="J76" s="79"/>
    </row>
    <row r="77" spans="1:15">
      <c r="A77" s="12"/>
      <c r="B77" s="58"/>
      <c r="C77" s="7"/>
      <c r="D77" s="7"/>
      <c r="E77" s="7"/>
      <c r="F77" s="7"/>
      <c r="G77" s="7"/>
      <c r="H77" s="7"/>
      <c r="I77" s="14"/>
      <c r="J77" s="79"/>
    </row>
    <row r="78" spans="1:15">
      <c r="A78" s="75" t="s">
        <v>35</v>
      </c>
      <c r="B78" s="59"/>
      <c r="C78" s="7">
        <v>0</v>
      </c>
      <c r="D78" s="7">
        <v>4.3</v>
      </c>
      <c r="E78" s="7">
        <v>34</v>
      </c>
      <c r="F78" s="7">
        <v>33.5</v>
      </c>
      <c r="G78" s="7">
        <v>33.283999999999999</v>
      </c>
      <c r="H78" s="7">
        <v>33.5</v>
      </c>
      <c r="I78" s="76">
        <v>0.21600000000000108</v>
      </c>
      <c r="J78" s="79"/>
    </row>
    <row r="79" spans="1:15">
      <c r="A79" s="10"/>
      <c r="B79" s="60"/>
      <c r="C79" s="4"/>
      <c r="D79" s="4"/>
      <c r="E79" s="4"/>
      <c r="F79" s="4"/>
      <c r="G79" s="4"/>
      <c r="H79" s="4"/>
      <c r="I79" s="71"/>
      <c r="J79" s="79"/>
    </row>
    <row r="80" spans="1:15" ht="15.75" thickBot="1">
      <c r="A80" s="42" t="s">
        <v>6</v>
      </c>
      <c r="B80" s="61"/>
      <c r="C80" s="43">
        <v>478.27</v>
      </c>
      <c r="D80" s="43">
        <v>544.99899999999991</v>
      </c>
      <c r="E80" s="43">
        <v>776</v>
      </c>
      <c r="F80" s="43">
        <v>291.28117890999999</v>
      </c>
      <c r="G80" s="43">
        <v>759.9799999999999</v>
      </c>
      <c r="H80" s="43">
        <v>769.54717890999996</v>
      </c>
      <c r="I80" s="77">
        <v>9.5671789099999938</v>
      </c>
      <c r="J80" s="83"/>
    </row>
    <row r="81" spans="1:10" ht="15.75" thickBot="1">
      <c r="A81" s="6"/>
      <c r="B81" s="46"/>
      <c r="C81" s="4"/>
      <c r="D81" s="4"/>
      <c r="E81" s="4"/>
      <c r="F81" s="4"/>
      <c r="G81" s="110"/>
      <c r="H81" s="117">
        <v>769.55</v>
      </c>
      <c r="I81" s="117">
        <v>-9.5671789100000524</v>
      </c>
      <c r="J81" s="16"/>
    </row>
    <row r="82" spans="1:10" ht="15.75" thickBot="1">
      <c r="A82" s="18"/>
      <c r="B82" s="62"/>
      <c r="C82" s="19"/>
      <c r="D82" s="19"/>
      <c r="E82" s="19"/>
      <c r="F82" s="19"/>
      <c r="G82" s="92">
        <v>-759.9799999999999</v>
      </c>
      <c r="H82" s="118">
        <v>-2.8210899999976391E-3</v>
      </c>
      <c r="I82" s="116"/>
      <c r="J82" s="20"/>
    </row>
    <row r="83" spans="1:10">
      <c r="A83" s="65" t="s">
        <v>115</v>
      </c>
      <c r="B83" s="66"/>
      <c r="C83" s="19"/>
      <c r="D83" s="19"/>
      <c r="E83" s="19"/>
      <c r="F83" s="19"/>
      <c r="G83" s="19"/>
      <c r="H83" s="19"/>
      <c r="I83" s="19"/>
      <c r="J83" s="20"/>
    </row>
    <row r="84" spans="1:10">
      <c r="A84" s="8"/>
      <c r="B84" s="48"/>
      <c r="C84" s="4"/>
      <c r="D84" s="4"/>
      <c r="E84" s="4"/>
      <c r="F84" s="4"/>
      <c r="G84" s="4"/>
      <c r="H84" s="4"/>
      <c r="I84" s="4"/>
      <c r="J84" s="16"/>
    </row>
    <row r="85" spans="1:10" ht="60">
      <c r="A85" s="63" t="s">
        <v>166</v>
      </c>
      <c r="B85" s="48"/>
      <c r="C85" s="4"/>
      <c r="D85" s="4"/>
      <c r="E85" s="4"/>
      <c r="F85" s="4"/>
      <c r="G85" s="4"/>
      <c r="H85" s="4"/>
      <c r="I85" s="4"/>
      <c r="J85" s="16"/>
    </row>
    <row r="86" spans="1:10">
      <c r="A86" s="6"/>
      <c r="B86" s="46"/>
      <c r="C86" s="4"/>
      <c r="D86" s="4"/>
      <c r="E86" s="4"/>
      <c r="F86" s="4"/>
      <c r="G86" s="4"/>
      <c r="H86" s="4"/>
      <c r="I86" s="4"/>
      <c r="J86" s="16"/>
    </row>
    <row r="87" spans="1:10">
      <c r="A87" s="67" t="s">
        <v>126</v>
      </c>
      <c r="B87" s="46"/>
      <c r="C87" s="4"/>
      <c r="D87" s="4"/>
      <c r="E87" s="4"/>
      <c r="F87" s="4"/>
      <c r="G87" s="4"/>
      <c r="H87" s="4"/>
      <c r="I87" s="4"/>
      <c r="J87" s="16"/>
    </row>
    <row r="88" spans="1:10">
      <c r="A88" s="6" t="s">
        <v>117</v>
      </c>
      <c r="B88" s="46"/>
      <c r="C88" s="4"/>
      <c r="D88" s="4"/>
      <c r="E88" s="4"/>
      <c r="F88" s="4"/>
      <c r="G88" s="4"/>
      <c r="H88" s="4"/>
      <c r="I88" s="4"/>
      <c r="J88" s="16"/>
    </row>
    <row r="89" spans="1:10">
      <c r="A89" s="6" t="s">
        <v>118</v>
      </c>
      <c r="B89" s="46"/>
      <c r="C89" s="4"/>
      <c r="D89" s="4"/>
      <c r="E89" s="4"/>
      <c r="F89" s="4"/>
      <c r="G89" s="4"/>
      <c r="H89" s="4"/>
      <c r="I89" s="4"/>
      <c r="J89" s="16"/>
    </row>
    <row r="90" spans="1:10">
      <c r="A90" s="6" t="s">
        <v>127</v>
      </c>
      <c r="B90" s="46"/>
      <c r="C90" s="4"/>
      <c r="D90" s="4"/>
      <c r="E90" s="4"/>
      <c r="F90" s="4"/>
      <c r="G90" s="4"/>
      <c r="H90" s="4"/>
      <c r="I90" s="4"/>
      <c r="J90" s="16"/>
    </row>
    <row r="91" spans="1:10">
      <c r="A91" s="6" t="s">
        <v>119</v>
      </c>
      <c r="B91" s="47"/>
      <c r="C91" s="4"/>
      <c r="D91" s="4"/>
      <c r="E91" s="4"/>
      <c r="F91" s="4"/>
      <c r="G91" s="4"/>
      <c r="H91" s="4"/>
      <c r="I91" s="4"/>
      <c r="J91" s="16"/>
    </row>
    <row r="92" spans="1:10">
      <c r="A92" s="6" t="s">
        <v>120</v>
      </c>
      <c r="B92" s="47"/>
      <c r="C92" s="4"/>
      <c r="D92" s="4"/>
      <c r="E92" s="4"/>
      <c r="F92" s="4"/>
      <c r="G92" s="4"/>
      <c r="H92" s="4"/>
      <c r="I92" s="4"/>
      <c r="J92" s="16"/>
    </row>
    <row r="93" spans="1:10">
      <c r="A93" s="6" t="s">
        <v>121</v>
      </c>
      <c r="B93" s="46"/>
      <c r="C93" s="4"/>
      <c r="D93" s="4"/>
      <c r="E93" s="4"/>
      <c r="F93" s="4"/>
      <c r="G93" s="4"/>
      <c r="H93" s="4"/>
      <c r="I93" s="4"/>
      <c r="J93" s="16"/>
    </row>
    <row r="94" spans="1:10">
      <c r="A94" s="6" t="s">
        <v>122</v>
      </c>
      <c r="B94" s="46"/>
      <c r="C94" s="4"/>
      <c r="D94" s="4"/>
      <c r="E94" s="4"/>
      <c r="F94" s="4"/>
      <c r="G94" s="4"/>
      <c r="H94" s="4"/>
      <c r="I94" s="4"/>
      <c r="J94" s="16"/>
    </row>
    <row r="95" spans="1:10">
      <c r="A95" s="6" t="s">
        <v>123</v>
      </c>
      <c r="B95" s="46"/>
      <c r="C95" s="4"/>
      <c r="D95" s="4"/>
      <c r="E95" s="4"/>
      <c r="F95" s="4"/>
      <c r="G95" s="4"/>
      <c r="H95" s="4"/>
      <c r="I95" s="4"/>
      <c r="J95" s="16"/>
    </row>
    <row r="96" spans="1:10">
      <c r="A96" s="6" t="s">
        <v>124</v>
      </c>
      <c r="B96" s="46"/>
      <c r="C96" s="4"/>
      <c r="D96" s="4"/>
      <c r="E96" s="4"/>
      <c r="F96" s="4"/>
      <c r="G96" s="4"/>
      <c r="H96" s="4"/>
      <c r="I96" s="4"/>
      <c r="J96" s="16"/>
    </row>
    <row r="97" spans="1:10">
      <c r="A97" s="6" t="s">
        <v>125</v>
      </c>
      <c r="B97" s="46"/>
      <c r="C97" s="4"/>
      <c r="D97" s="4"/>
      <c r="E97" s="4"/>
      <c r="F97" s="4"/>
      <c r="G97" s="4"/>
      <c r="H97" s="4"/>
      <c r="I97" s="4"/>
      <c r="J97" s="16"/>
    </row>
    <row r="98" spans="1:10">
      <c r="A98" s="6"/>
      <c r="B98" s="46"/>
      <c r="C98" s="4"/>
      <c r="D98" s="4"/>
      <c r="E98" s="4"/>
      <c r="F98" s="4"/>
      <c r="G98" s="4"/>
      <c r="H98" s="4"/>
      <c r="I98" s="4"/>
      <c r="J98" s="16"/>
    </row>
    <row r="99" spans="1:10">
      <c r="A99" s="67" t="s">
        <v>133</v>
      </c>
      <c r="B99" s="46"/>
      <c r="C99" s="4"/>
      <c r="D99" s="4"/>
      <c r="E99" s="4"/>
      <c r="F99" s="4"/>
      <c r="G99" s="4"/>
      <c r="H99" s="4"/>
      <c r="I99" s="4"/>
      <c r="J99" s="16"/>
    </row>
    <row r="100" spans="1:10">
      <c r="A100" s="6" t="s">
        <v>128</v>
      </c>
      <c r="B100" s="46"/>
      <c r="C100" s="4"/>
      <c r="D100" s="4"/>
      <c r="E100" s="4"/>
      <c r="F100" s="4"/>
      <c r="G100" s="4"/>
      <c r="H100" s="4"/>
      <c r="I100" s="4"/>
      <c r="J100" s="16"/>
    </row>
    <row r="101" spans="1:10">
      <c r="A101" s="6" t="s">
        <v>129</v>
      </c>
      <c r="B101" s="46"/>
      <c r="C101" s="4"/>
      <c r="D101" s="4"/>
      <c r="E101" s="4"/>
      <c r="F101" s="4"/>
      <c r="G101" s="4"/>
      <c r="H101" s="4"/>
      <c r="I101" s="4"/>
      <c r="J101" s="16"/>
    </row>
    <row r="102" spans="1:10">
      <c r="A102" s="6" t="s">
        <v>130</v>
      </c>
      <c r="B102" s="46"/>
      <c r="C102" s="4"/>
      <c r="D102" s="4"/>
      <c r="E102" s="4"/>
      <c r="F102" s="4"/>
      <c r="G102" s="4"/>
      <c r="H102" s="4"/>
      <c r="I102" s="4"/>
      <c r="J102" s="16"/>
    </row>
    <row r="103" spans="1:10">
      <c r="A103" s="6" t="s">
        <v>134</v>
      </c>
      <c r="B103" s="46"/>
      <c r="C103" s="4"/>
      <c r="D103" s="4"/>
      <c r="E103" s="4"/>
      <c r="F103" s="4"/>
      <c r="G103" s="4"/>
      <c r="H103" s="4"/>
      <c r="I103" s="4"/>
      <c r="J103" s="16"/>
    </row>
    <row r="104" spans="1:10">
      <c r="A104" s="6" t="s">
        <v>131</v>
      </c>
      <c r="B104" s="46"/>
      <c r="C104" s="4"/>
      <c r="D104" s="4"/>
      <c r="E104" s="4"/>
      <c r="F104" s="4"/>
      <c r="G104" s="4"/>
      <c r="H104" s="4"/>
      <c r="I104" s="4"/>
      <c r="J104" s="16"/>
    </row>
    <row r="105" spans="1:10">
      <c r="A105" s="6" t="s">
        <v>132</v>
      </c>
      <c r="B105" s="46"/>
      <c r="C105" s="4"/>
      <c r="D105" s="4"/>
      <c r="E105" s="4"/>
      <c r="F105" s="4"/>
      <c r="G105" s="4"/>
      <c r="H105" s="4"/>
      <c r="I105" s="4"/>
      <c r="J105" s="16"/>
    </row>
    <row r="106" spans="1:10">
      <c r="A106" s="6"/>
      <c r="B106" s="46"/>
      <c r="C106" s="4"/>
      <c r="D106" s="4"/>
      <c r="E106" s="4"/>
      <c r="F106" s="4"/>
      <c r="G106" s="4"/>
      <c r="H106" s="4"/>
      <c r="I106" s="4"/>
      <c r="J106" s="16"/>
    </row>
    <row r="107" spans="1:10">
      <c r="A107" s="67" t="s">
        <v>143</v>
      </c>
      <c r="B107" s="46"/>
      <c r="C107" s="4"/>
      <c r="D107" s="4"/>
      <c r="E107" s="4"/>
      <c r="F107" s="4"/>
      <c r="G107" s="4"/>
      <c r="H107" s="4"/>
      <c r="I107" s="4"/>
      <c r="J107" s="16"/>
    </row>
    <row r="108" spans="1:10">
      <c r="A108" s="6" t="s">
        <v>135</v>
      </c>
      <c r="B108" s="46"/>
      <c r="C108" s="4"/>
      <c r="D108" s="4"/>
      <c r="E108" s="4"/>
      <c r="F108" s="4"/>
      <c r="G108" s="4"/>
      <c r="H108" s="4"/>
      <c r="I108" s="4"/>
      <c r="J108" s="16"/>
    </row>
    <row r="109" spans="1:10">
      <c r="A109" s="6" t="s">
        <v>145</v>
      </c>
      <c r="B109" s="46"/>
      <c r="C109" s="4"/>
      <c r="D109" s="4"/>
      <c r="E109" s="4"/>
      <c r="F109" s="4"/>
      <c r="G109" s="4"/>
      <c r="H109" s="4"/>
      <c r="I109" s="4"/>
      <c r="J109" s="16"/>
    </row>
    <row r="110" spans="1:10">
      <c r="A110" s="6" t="s">
        <v>146</v>
      </c>
      <c r="B110" s="46"/>
      <c r="C110" s="4"/>
      <c r="D110" s="4"/>
      <c r="E110" s="4"/>
      <c r="F110" s="4"/>
      <c r="G110" s="4"/>
      <c r="H110" s="4"/>
      <c r="I110" s="4"/>
      <c r="J110" s="16"/>
    </row>
    <row r="111" spans="1:10">
      <c r="A111" s="6" t="s">
        <v>136</v>
      </c>
      <c r="B111" s="46"/>
      <c r="C111" s="4"/>
      <c r="D111" s="4"/>
      <c r="E111" s="4"/>
      <c r="F111" s="4"/>
      <c r="G111" s="4"/>
      <c r="H111" s="4"/>
      <c r="I111" s="4"/>
      <c r="J111" s="16"/>
    </row>
    <row r="112" spans="1:10">
      <c r="A112" s="6" t="s">
        <v>137</v>
      </c>
      <c r="B112" s="46"/>
      <c r="C112" s="4"/>
      <c r="D112" s="4"/>
      <c r="E112" s="4"/>
      <c r="F112" s="4"/>
      <c r="G112" s="4"/>
      <c r="H112" s="4"/>
      <c r="I112" s="4"/>
      <c r="J112" s="16"/>
    </row>
    <row r="113" spans="1:10">
      <c r="A113" s="6" t="s">
        <v>138</v>
      </c>
      <c r="B113" s="46"/>
      <c r="C113" s="4"/>
      <c r="D113" s="4"/>
      <c r="E113" s="4"/>
      <c r="F113" s="4"/>
      <c r="G113" s="4"/>
      <c r="H113" s="4"/>
      <c r="I113" s="4"/>
      <c r="J113" s="16"/>
    </row>
    <row r="114" spans="1:10">
      <c r="A114" s="6" t="s">
        <v>147</v>
      </c>
      <c r="B114" s="46"/>
      <c r="C114" s="4"/>
      <c r="D114" s="4"/>
      <c r="E114" s="4"/>
      <c r="F114" s="4"/>
      <c r="G114" s="4"/>
      <c r="H114" s="4"/>
      <c r="I114" s="4"/>
      <c r="J114" s="16"/>
    </row>
    <row r="115" spans="1:10">
      <c r="A115" s="6" t="s">
        <v>144</v>
      </c>
      <c r="B115" s="46"/>
      <c r="C115" s="4"/>
      <c r="D115" s="4"/>
      <c r="E115" s="4"/>
      <c r="F115" s="4"/>
      <c r="G115" s="4"/>
      <c r="H115" s="4"/>
      <c r="I115" s="4"/>
      <c r="J115" s="16"/>
    </row>
    <row r="116" spans="1:10">
      <c r="A116" s="6" t="s">
        <v>139</v>
      </c>
      <c r="B116" s="46"/>
      <c r="C116" s="4"/>
      <c r="D116" s="4"/>
      <c r="E116" s="4"/>
      <c r="F116" s="4"/>
      <c r="G116" s="4"/>
      <c r="H116" s="4"/>
      <c r="I116" s="4"/>
      <c r="J116" s="16"/>
    </row>
    <row r="117" spans="1:10">
      <c r="A117" s="6" t="s">
        <v>140</v>
      </c>
      <c r="B117" s="46"/>
      <c r="C117" s="4"/>
      <c r="D117" s="4"/>
      <c r="E117" s="4"/>
      <c r="F117" s="4"/>
      <c r="G117" s="4"/>
      <c r="H117" s="4"/>
      <c r="I117" s="4"/>
      <c r="J117" s="16"/>
    </row>
    <row r="118" spans="1:10">
      <c r="A118" s="6" t="s">
        <v>141</v>
      </c>
      <c r="B118" s="46"/>
      <c r="C118" s="4"/>
      <c r="D118" s="4"/>
      <c r="E118" s="4"/>
      <c r="F118" s="4"/>
      <c r="G118" s="4"/>
      <c r="H118" s="4"/>
      <c r="I118" s="4"/>
      <c r="J118" s="16"/>
    </row>
    <row r="119" spans="1:10">
      <c r="A119" s="6" t="s">
        <v>142</v>
      </c>
      <c r="B119" s="46"/>
      <c r="C119" s="4"/>
      <c r="D119" s="4"/>
      <c r="E119" s="4"/>
      <c r="F119" s="4"/>
      <c r="G119" s="4"/>
      <c r="H119" s="4"/>
      <c r="I119" s="4"/>
      <c r="J119" s="16"/>
    </row>
    <row r="120" spans="1:10">
      <c r="A120" s="6"/>
      <c r="B120" s="46"/>
      <c r="C120" s="4"/>
      <c r="D120" s="4"/>
      <c r="E120" s="4"/>
      <c r="F120" s="4"/>
      <c r="G120" s="4"/>
      <c r="H120" s="4"/>
      <c r="I120" s="4"/>
      <c r="J120" s="16"/>
    </row>
    <row r="121" spans="1:10">
      <c r="A121" s="67" t="s">
        <v>165</v>
      </c>
      <c r="B121" s="46"/>
      <c r="C121" s="4"/>
      <c r="D121" s="4"/>
      <c r="E121" s="4"/>
      <c r="F121" s="4"/>
      <c r="G121" s="4"/>
      <c r="H121" s="4"/>
      <c r="I121" s="4"/>
      <c r="J121" s="16"/>
    </row>
    <row r="122" spans="1:10">
      <c r="A122" s="6" t="s">
        <v>164</v>
      </c>
      <c r="B122" s="46"/>
      <c r="C122" s="4"/>
      <c r="D122" s="4"/>
      <c r="E122" s="4"/>
      <c r="F122" s="4"/>
      <c r="G122" s="4"/>
      <c r="H122" s="4"/>
      <c r="I122" s="4"/>
      <c r="J122" s="16"/>
    </row>
    <row r="123" spans="1:10">
      <c r="A123" s="6" t="s">
        <v>148</v>
      </c>
      <c r="B123" s="46"/>
      <c r="C123" s="4"/>
      <c r="D123" s="4"/>
      <c r="E123" s="4"/>
      <c r="F123" s="4"/>
      <c r="G123" s="4"/>
      <c r="H123" s="4"/>
      <c r="I123" s="4"/>
      <c r="J123" s="16"/>
    </row>
    <row r="124" spans="1:10">
      <c r="A124" s="6" t="s">
        <v>149</v>
      </c>
      <c r="B124" s="46"/>
      <c r="C124" s="4"/>
      <c r="D124" s="4"/>
      <c r="E124" s="4"/>
      <c r="F124" s="4"/>
      <c r="G124" s="4"/>
      <c r="H124" s="4"/>
      <c r="I124" s="4"/>
      <c r="J124" s="16"/>
    </row>
    <row r="125" spans="1:10">
      <c r="A125" s="6" t="s">
        <v>150</v>
      </c>
      <c r="B125" s="46"/>
      <c r="C125" s="4"/>
      <c r="D125" s="4"/>
      <c r="E125" s="4"/>
      <c r="F125" s="4"/>
      <c r="G125" s="4"/>
      <c r="H125" s="4"/>
      <c r="I125" s="4"/>
      <c r="J125" s="16"/>
    </row>
    <row r="126" spans="1:10">
      <c r="A126" s="6" t="s">
        <v>151</v>
      </c>
      <c r="B126" s="46"/>
      <c r="C126" s="4"/>
      <c r="D126" s="4"/>
      <c r="E126" s="4"/>
      <c r="F126" s="4"/>
      <c r="G126" s="4"/>
      <c r="H126" s="4"/>
      <c r="I126" s="4"/>
      <c r="J126" s="16"/>
    </row>
    <row r="127" spans="1:10">
      <c r="A127" s="6" t="s">
        <v>152</v>
      </c>
      <c r="B127" s="46"/>
      <c r="C127" s="4"/>
      <c r="D127" s="4"/>
      <c r="E127" s="4"/>
      <c r="F127" s="4"/>
      <c r="G127" s="4"/>
      <c r="H127" s="4"/>
      <c r="I127" s="4"/>
      <c r="J127" s="16"/>
    </row>
    <row r="128" spans="1:10">
      <c r="A128" s="6" t="s">
        <v>153</v>
      </c>
      <c r="B128" s="46"/>
      <c r="C128" s="4"/>
      <c r="D128" s="4"/>
      <c r="E128" s="4"/>
      <c r="F128" s="4"/>
      <c r="G128" s="4"/>
      <c r="H128" s="4"/>
      <c r="I128" s="4"/>
      <c r="J128" s="16"/>
    </row>
    <row r="129" spans="1:10">
      <c r="A129" s="6" t="s">
        <v>154</v>
      </c>
      <c r="B129" s="46"/>
      <c r="C129" s="4"/>
      <c r="D129" s="4"/>
      <c r="E129" s="4"/>
      <c r="F129" s="4"/>
      <c r="G129" s="4"/>
      <c r="H129" s="4"/>
      <c r="I129" s="4"/>
      <c r="J129" s="16"/>
    </row>
    <row r="130" spans="1:10">
      <c r="A130" s="6" t="s">
        <v>155</v>
      </c>
      <c r="B130" s="46"/>
      <c r="C130" s="4"/>
      <c r="D130" s="4"/>
      <c r="E130" s="4"/>
      <c r="F130" s="4"/>
      <c r="G130" s="4"/>
      <c r="H130" s="4"/>
      <c r="I130" s="4"/>
      <c r="J130" s="16"/>
    </row>
    <row r="131" spans="1:10">
      <c r="A131" s="6" t="s">
        <v>156</v>
      </c>
      <c r="B131" s="46"/>
      <c r="C131" s="4"/>
      <c r="D131" s="4"/>
      <c r="E131" s="4"/>
      <c r="F131" s="4"/>
      <c r="G131" s="4"/>
      <c r="H131" s="4"/>
      <c r="I131" s="4"/>
      <c r="J131" s="16"/>
    </row>
    <row r="132" spans="1:10">
      <c r="A132" s="6" t="s">
        <v>157</v>
      </c>
      <c r="B132" s="46"/>
      <c r="C132" s="4"/>
      <c r="D132" s="4"/>
      <c r="E132" s="4"/>
      <c r="F132" s="4"/>
      <c r="G132" s="4"/>
      <c r="H132" s="4"/>
      <c r="I132" s="4"/>
      <c r="J132" s="16"/>
    </row>
    <row r="133" spans="1:10">
      <c r="A133" s="6" t="s">
        <v>158</v>
      </c>
      <c r="B133" s="46"/>
      <c r="C133" s="4"/>
      <c r="D133" s="4"/>
      <c r="E133" s="4"/>
      <c r="F133" s="4"/>
      <c r="G133" s="4"/>
      <c r="H133" s="4"/>
      <c r="I133" s="4"/>
      <c r="J133" s="16"/>
    </row>
    <row r="134" spans="1:10">
      <c r="A134" s="6" t="s">
        <v>159</v>
      </c>
      <c r="B134" s="46"/>
      <c r="C134" s="4"/>
      <c r="D134" s="4"/>
      <c r="E134" s="4"/>
      <c r="F134" s="4"/>
      <c r="G134" s="4"/>
      <c r="H134" s="4"/>
      <c r="I134" s="4"/>
      <c r="J134" s="16"/>
    </row>
    <row r="135" spans="1:10">
      <c r="A135" s="6" t="s">
        <v>160</v>
      </c>
      <c r="B135" s="46"/>
      <c r="C135" s="4"/>
      <c r="D135" s="4"/>
      <c r="E135" s="4"/>
      <c r="F135" s="4"/>
      <c r="G135" s="4"/>
      <c r="H135" s="4"/>
      <c r="I135" s="4"/>
      <c r="J135" s="16"/>
    </row>
    <row r="136" spans="1:10">
      <c r="A136" s="6" t="s">
        <v>161</v>
      </c>
      <c r="B136" s="46"/>
      <c r="C136" s="4"/>
      <c r="D136" s="4"/>
      <c r="E136" s="4"/>
      <c r="F136" s="4"/>
      <c r="G136" s="4"/>
      <c r="H136" s="4"/>
      <c r="I136" s="4"/>
      <c r="J136" s="16"/>
    </row>
    <row r="137" spans="1:10">
      <c r="A137" s="6" t="s">
        <v>162</v>
      </c>
      <c r="B137" s="46"/>
      <c r="C137" s="4"/>
      <c r="D137" s="4"/>
      <c r="E137" s="4"/>
      <c r="F137" s="4"/>
      <c r="G137" s="4"/>
      <c r="H137" s="4"/>
      <c r="I137" s="4"/>
      <c r="J137" s="16"/>
    </row>
    <row r="138" spans="1:10" ht="15.75" thickBot="1">
      <c r="A138" s="68" t="s">
        <v>163</v>
      </c>
      <c r="B138" s="69"/>
      <c r="C138" s="21"/>
      <c r="D138" s="21"/>
      <c r="E138" s="21"/>
      <c r="F138" s="21"/>
      <c r="G138" s="21"/>
      <c r="H138" s="21"/>
      <c r="I138" s="21"/>
      <c r="J138" s="22"/>
    </row>
  </sheetData>
  <mergeCells count="27">
    <mergeCell ref="I11:I12"/>
    <mergeCell ref="F9:F10"/>
    <mergeCell ref="F16:F17"/>
    <mergeCell ref="E72:E74"/>
    <mergeCell ref="J9:J10"/>
    <mergeCell ref="J16:J17"/>
    <mergeCell ref="E38:E42"/>
    <mergeCell ref="E55:E58"/>
    <mergeCell ref="E62:E63"/>
    <mergeCell ref="I9:I10"/>
    <mergeCell ref="I16:I17"/>
    <mergeCell ref="G9:G10"/>
    <mergeCell ref="G16:G17"/>
    <mergeCell ref="H9:H10"/>
    <mergeCell ref="H16:H17"/>
    <mergeCell ref="D9:D11"/>
    <mergeCell ref="C9:C10"/>
    <mergeCell ref="E9:E10"/>
    <mergeCell ref="C16:C17"/>
    <mergeCell ref="E16:E17"/>
    <mergeCell ref="D16:D17"/>
    <mergeCell ref="D62:D63"/>
    <mergeCell ref="D72:D74"/>
    <mergeCell ref="D38:D42"/>
    <mergeCell ref="D29:D31"/>
    <mergeCell ref="D46:D48"/>
    <mergeCell ref="D55:D5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&amp;L&amp;"Arial,Regular"&amp;10Governance, Risk and Best Value Committee – 3 April 2014&amp;R&amp;"Arial,Regular"&amp;10Appendix 2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82"/>
  <sheetViews>
    <sheetView workbookViewId="0">
      <selection activeCell="B24" sqref="B24"/>
    </sheetView>
  </sheetViews>
  <sheetFormatPr defaultRowHeight="15"/>
  <cols>
    <col min="7" max="7" width="59.7109375" customWidth="1"/>
    <col min="8" max="8" width="9.140625" style="29"/>
  </cols>
  <sheetData>
    <row r="1" spans="1:9">
      <c r="A1" s="34" t="s">
        <v>41</v>
      </c>
    </row>
    <row r="3" spans="1:9">
      <c r="A3">
        <v>1</v>
      </c>
      <c r="B3" t="s">
        <v>42</v>
      </c>
    </row>
    <row r="4" spans="1:9">
      <c r="B4" t="s">
        <v>43</v>
      </c>
    </row>
    <row r="6" spans="1:9">
      <c r="A6">
        <v>2</v>
      </c>
      <c r="B6" t="s">
        <v>44</v>
      </c>
    </row>
    <row r="8" spans="1:9">
      <c r="A8" s="44">
        <v>3</v>
      </c>
      <c r="B8" t="s">
        <v>46</v>
      </c>
      <c r="H8" s="29" t="s">
        <v>168</v>
      </c>
      <c r="I8" t="s">
        <v>169</v>
      </c>
    </row>
    <row r="9" spans="1:9">
      <c r="H9" s="29" t="s">
        <v>45</v>
      </c>
    </row>
    <row r="10" spans="1:9">
      <c r="B10" t="s">
        <v>47</v>
      </c>
      <c r="H10" s="29">
        <v>24.79</v>
      </c>
    </row>
    <row r="11" spans="1:9">
      <c r="B11" t="s">
        <v>50</v>
      </c>
      <c r="H11" s="29">
        <v>2.3199999999999998</v>
      </c>
    </row>
    <row r="12" spans="1:9">
      <c r="B12" t="s">
        <v>48</v>
      </c>
      <c r="H12" s="29">
        <v>9.5</v>
      </c>
    </row>
    <row r="13" spans="1:9" ht="15.75" thickBot="1">
      <c r="H13" s="30">
        <f>SUM(H10:H12)</f>
        <v>36.61</v>
      </c>
    </row>
    <row r="14" spans="1:9" ht="15.75" thickTop="1">
      <c r="H14" s="31"/>
    </row>
    <row r="15" spans="1:9">
      <c r="A15">
        <v>4</v>
      </c>
      <c r="B15" t="s">
        <v>49</v>
      </c>
      <c r="H15" s="29">
        <v>0.18</v>
      </c>
    </row>
    <row r="17" spans="1:8">
      <c r="A17">
        <v>5</v>
      </c>
      <c r="B17" t="s">
        <v>51</v>
      </c>
      <c r="H17" s="29" t="s">
        <v>45</v>
      </c>
    </row>
    <row r="18" spans="1:8">
      <c r="H18" s="29">
        <v>185.82</v>
      </c>
    </row>
    <row r="19" spans="1:8">
      <c r="B19" t="s">
        <v>52</v>
      </c>
      <c r="H19" s="29">
        <v>2.25</v>
      </c>
    </row>
    <row r="20" spans="1:8">
      <c r="H20" s="32">
        <f>SUM(H18:H19)</f>
        <v>188.07</v>
      </c>
    </row>
    <row r="21" spans="1:8">
      <c r="B21" t="s">
        <v>53</v>
      </c>
    </row>
    <row r="23" spans="1:8">
      <c r="B23" t="s">
        <v>54</v>
      </c>
    </row>
    <row r="24" spans="1:8">
      <c r="B24" t="s">
        <v>55</v>
      </c>
      <c r="H24" s="29">
        <v>-49</v>
      </c>
    </row>
    <row r="26" spans="1:8">
      <c r="B26" t="s">
        <v>56</v>
      </c>
      <c r="H26" s="29">
        <v>-9.5</v>
      </c>
    </row>
    <row r="28" spans="1:8">
      <c r="B28" t="s">
        <v>57</v>
      </c>
      <c r="H28" s="29">
        <v>-98.35</v>
      </c>
    </row>
    <row r="29" spans="1:8">
      <c r="B29" t="s">
        <v>58</v>
      </c>
    </row>
    <row r="30" spans="1:8" ht="15.75" thickBot="1">
      <c r="H30" s="30">
        <f>SUM(H20,H24,H26,H28)</f>
        <v>31.22</v>
      </c>
    </row>
    <row r="31" spans="1:8" ht="15.75" thickTop="1"/>
    <row r="32" spans="1:8">
      <c r="A32">
        <v>6</v>
      </c>
      <c r="B32" s="27" t="s">
        <v>59</v>
      </c>
    </row>
    <row r="34" spans="1:10">
      <c r="B34" t="s">
        <v>60</v>
      </c>
      <c r="H34" s="29">
        <v>360.06</v>
      </c>
    </row>
    <row r="36" spans="1:10">
      <c r="B36" t="s">
        <v>61</v>
      </c>
      <c r="H36" s="29">
        <v>-82</v>
      </c>
    </row>
    <row r="37" spans="1:10">
      <c r="B37" t="s">
        <v>62</v>
      </c>
    </row>
    <row r="39" spans="1:10">
      <c r="B39" t="s">
        <v>54</v>
      </c>
      <c r="H39" s="29">
        <v>-49</v>
      </c>
    </row>
    <row r="40" spans="1:10">
      <c r="B40" t="s">
        <v>55</v>
      </c>
    </row>
    <row r="42" spans="1:10">
      <c r="B42" t="s">
        <v>57</v>
      </c>
      <c r="H42" s="29">
        <v>-98.35</v>
      </c>
    </row>
    <row r="43" spans="1:10">
      <c r="B43" t="s">
        <v>58</v>
      </c>
    </row>
    <row r="44" spans="1:10" ht="15.75" thickBot="1">
      <c r="H44" s="30">
        <f>SUM(H34:H43)</f>
        <v>130.71</v>
      </c>
    </row>
    <row r="45" spans="1:10" ht="15.75" thickTop="1">
      <c r="H45" s="33"/>
    </row>
    <row r="46" spans="1:10">
      <c r="A46" s="44">
        <v>7</v>
      </c>
      <c r="B46" t="s">
        <v>111</v>
      </c>
      <c r="H46" s="29">
        <v>325.73</v>
      </c>
      <c r="J46" s="29">
        <v>338.87299999999999</v>
      </c>
    </row>
    <row r="47" spans="1:10">
      <c r="B47" t="s">
        <v>63</v>
      </c>
      <c r="J47" s="29"/>
    </row>
    <row r="48" spans="1:10">
      <c r="J48" s="29"/>
    </row>
    <row r="49" spans="1:10">
      <c r="B49" t="s">
        <v>61</v>
      </c>
      <c r="H49" s="29">
        <v>-82</v>
      </c>
      <c r="J49" s="29">
        <v>-82</v>
      </c>
    </row>
    <row r="50" spans="1:10">
      <c r="B50" t="s">
        <v>62</v>
      </c>
      <c r="J50" s="29"/>
    </row>
    <row r="51" spans="1:10">
      <c r="J51" s="29"/>
    </row>
    <row r="52" spans="1:10">
      <c r="B52" t="s">
        <v>54</v>
      </c>
      <c r="H52" s="29">
        <v>-49</v>
      </c>
      <c r="J52" s="29">
        <v>-49</v>
      </c>
    </row>
    <row r="53" spans="1:10">
      <c r="B53" t="s">
        <v>55</v>
      </c>
      <c r="J53" s="29"/>
    </row>
    <row r="54" spans="1:10">
      <c r="J54" s="29"/>
    </row>
    <row r="55" spans="1:10">
      <c r="B55" t="s">
        <v>57</v>
      </c>
      <c r="H55" s="29">
        <v>-98.35</v>
      </c>
      <c r="J55" s="29">
        <v>-98.35</v>
      </c>
    </row>
    <row r="56" spans="1:10">
      <c r="B56" t="s">
        <v>58</v>
      </c>
      <c r="J56" s="29"/>
    </row>
    <row r="57" spans="1:10">
      <c r="J57" s="29"/>
    </row>
    <row r="58" spans="1:10">
      <c r="B58" t="s">
        <v>56</v>
      </c>
      <c r="H58" s="29">
        <v>-9.5</v>
      </c>
      <c r="J58" s="29">
        <v>-9.5</v>
      </c>
    </row>
    <row r="59" spans="1:10">
      <c r="J59" s="29"/>
    </row>
    <row r="60" spans="1:10">
      <c r="B60" t="s">
        <v>64</v>
      </c>
      <c r="H60" s="29">
        <v>-3.03</v>
      </c>
      <c r="J60" s="29">
        <v>-3.03</v>
      </c>
    </row>
    <row r="61" spans="1:10">
      <c r="J61" s="29"/>
    </row>
    <row r="62" spans="1:10" ht="15.75" thickBot="1">
      <c r="H62" s="30">
        <f>SUM(H46,H49,H52,H55,H58,H60)</f>
        <v>83.850000000000023</v>
      </c>
      <c r="J62" s="30">
        <f>SUM(J46,J49,J52,J55,J58,J60)</f>
        <v>96.992999999999995</v>
      </c>
    </row>
    <row r="63" spans="1:10" ht="15.75" thickTop="1"/>
    <row r="64" spans="1:10">
      <c r="A64">
        <v>8</v>
      </c>
      <c r="B64" t="s">
        <v>65</v>
      </c>
      <c r="H64" s="29">
        <v>14.78</v>
      </c>
    </row>
    <row r="65" spans="1:8">
      <c r="B65" t="s">
        <v>66</v>
      </c>
    </row>
    <row r="67" spans="1:8">
      <c r="B67" t="s">
        <v>67</v>
      </c>
      <c r="H67" s="29">
        <v>3.75</v>
      </c>
    </row>
    <row r="69" spans="1:8" ht="15.75" thickBot="1">
      <c r="H69" s="30">
        <f>SUM(H64,H67)</f>
        <v>18.53</v>
      </c>
    </row>
    <row r="70" spans="1:8" ht="15.75" thickTop="1"/>
    <row r="71" spans="1:8">
      <c r="A71">
        <v>9</v>
      </c>
      <c r="B71" t="s">
        <v>109</v>
      </c>
      <c r="H71" s="29">
        <v>18.09</v>
      </c>
    </row>
    <row r="72" spans="1:8">
      <c r="B72" t="s">
        <v>108</v>
      </c>
    </row>
    <row r="74" spans="1:8">
      <c r="A74">
        <v>10</v>
      </c>
      <c r="B74" t="s">
        <v>70</v>
      </c>
      <c r="H74" s="29">
        <v>18.600000000000001</v>
      </c>
    </row>
    <row r="75" spans="1:8">
      <c r="B75" t="s">
        <v>66</v>
      </c>
    </row>
    <row r="77" spans="1:8">
      <c r="A77">
        <v>11</v>
      </c>
      <c r="B77" t="s">
        <v>68</v>
      </c>
      <c r="H77" s="29">
        <v>49</v>
      </c>
    </row>
    <row r="79" spans="1:8">
      <c r="A79">
        <v>12</v>
      </c>
      <c r="B79" t="s">
        <v>68</v>
      </c>
      <c r="H79" s="29">
        <v>49</v>
      </c>
    </row>
    <row r="80" spans="1:8">
      <c r="B80" t="s">
        <v>69</v>
      </c>
      <c r="H80" s="29">
        <v>82</v>
      </c>
    </row>
    <row r="81" spans="1:8" ht="15.75" thickBot="1">
      <c r="H81" s="30">
        <f>SUM(H79:H80)</f>
        <v>131</v>
      </c>
    </row>
    <row r="82" spans="1:8" ht="15.75" thickTop="1"/>
    <row r="83" spans="1:8">
      <c r="A83">
        <v>13</v>
      </c>
      <c r="B83" t="s">
        <v>68</v>
      </c>
      <c r="H83" s="29">
        <v>49</v>
      </c>
    </row>
    <row r="84" spans="1:8">
      <c r="B84" t="s">
        <v>69</v>
      </c>
      <c r="H84" s="29">
        <v>82</v>
      </c>
    </row>
    <row r="85" spans="1:8" ht="15.75" thickBot="1">
      <c r="H85" s="30">
        <f>SUM(H83:H84)</f>
        <v>131</v>
      </c>
    </row>
    <row r="86" spans="1:8" ht="15.75" thickTop="1"/>
    <row r="87" spans="1:8">
      <c r="A87" s="28" t="s">
        <v>72</v>
      </c>
      <c r="B87" t="s">
        <v>73</v>
      </c>
      <c r="H87" s="29">
        <v>98.35</v>
      </c>
    </row>
    <row r="88" spans="1:8">
      <c r="B88" t="s">
        <v>74</v>
      </c>
    </row>
    <row r="90" spans="1:8">
      <c r="A90" s="28" t="s">
        <v>75</v>
      </c>
      <c r="B90" t="s">
        <v>76</v>
      </c>
      <c r="H90" s="29">
        <v>57.25</v>
      </c>
    </row>
    <row r="91" spans="1:8">
      <c r="B91" t="s">
        <v>77</v>
      </c>
    </row>
    <row r="93" spans="1:8">
      <c r="A93">
        <v>20</v>
      </c>
      <c r="B93" t="s">
        <v>78</v>
      </c>
      <c r="H93" s="29">
        <v>2.91</v>
      </c>
    </row>
    <row r="95" spans="1:8">
      <c r="A95">
        <v>21</v>
      </c>
      <c r="B95" t="s">
        <v>79</v>
      </c>
      <c r="H95" s="29">
        <v>2.91</v>
      </c>
    </row>
    <row r="96" spans="1:8">
      <c r="B96" t="s">
        <v>80</v>
      </c>
    </row>
    <row r="98" spans="1:8">
      <c r="A98">
        <v>22</v>
      </c>
      <c r="B98" t="s">
        <v>83</v>
      </c>
      <c r="H98" s="29">
        <v>26.17</v>
      </c>
    </row>
    <row r="99" spans="1:8">
      <c r="B99" t="s">
        <v>81</v>
      </c>
    </row>
    <row r="100" spans="1:8">
      <c r="B100" t="s">
        <v>87</v>
      </c>
    </row>
    <row r="102" spans="1:8">
      <c r="A102">
        <v>23</v>
      </c>
      <c r="B102" t="s">
        <v>78</v>
      </c>
      <c r="H102" s="29">
        <v>27.43</v>
      </c>
    </row>
    <row r="104" spans="1:8">
      <c r="A104">
        <v>24</v>
      </c>
      <c r="B104" t="s">
        <v>84</v>
      </c>
      <c r="H104" s="29">
        <v>25.55</v>
      </c>
    </row>
    <row r="105" spans="1:8">
      <c r="B105" t="s">
        <v>81</v>
      </c>
    </row>
    <row r="106" spans="1:8">
      <c r="B106" t="s">
        <v>82</v>
      </c>
    </row>
    <row r="108" spans="1:8">
      <c r="A108">
        <v>25</v>
      </c>
      <c r="B108" t="s">
        <v>85</v>
      </c>
      <c r="H108" s="29">
        <v>47.9</v>
      </c>
    </row>
    <row r="109" spans="1:8">
      <c r="B109" t="s">
        <v>82</v>
      </c>
    </row>
    <row r="111" spans="1:8">
      <c r="A111">
        <v>26</v>
      </c>
      <c r="B111" t="s">
        <v>78</v>
      </c>
      <c r="H111" s="29">
        <v>62.4</v>
      </c>
    </row>
    <row r="113" spans="1:8">
      <c r="A113">
        <v>27</v>
      </c>
      <c r="B113" t="s">
        <v>86</v>
      </c>
      <c r="H113" s="29">
        <v>60.83</v>
      </c>
    </row>
    <row r="114" spans="1:8">
      <c r="B114" t="s">
        <v>87</v>
      </c>
    </row>
    <row r="116" spans="1:8">
      <c r="A116">
        <v>28</v>
      </c>
      <c r="B116" t="s">
        <v>88</v>
      </c>
      <c r="H116" s="29">
        <v>52.68</v>
      </c>
    </row>
    <row r="117" spans="1:8">
      <c r="B117" t="s">
        <v>89</v>
      </c>
    </row>
    <row r="119" spans="1:8">
      <c r="A119">
        <v>29</v>
      </c>
      <c r="B119" t="s">
        <v>78</v>
      </c>
      <c r="H119" s="29">
        <v>60.96</v>
      </c>
    </row>
    <row r="121" spans="1:8">
      <c r="A121">
        <v>30</v>
      </c>
      <c r="B121" t="s">
        <v>90</v>
      </c>
      <c r="H121" s="29">
        <v>63.94</v>
      </c>
    </row>
    <row r="122" spans="1:8">
      <c r="B122" t="s">
        <v>91</v>
      </c>
    </row>
    <row r="124" spans="1:8">
      <c r="A124">
        <v>31</v>
      </c>
      <c r="B124" t="s">
        <v>88</v>
      </c>
      <c r="H124" s="29">
        <v>4.05</v>
      </c>
    </row>
    <row r="125" spans="1:8">
      <c r="B125" t="s">
        <v>92</v>
      </c>
    </row>
    <row r="127" spans="1:8">
      <c r="A127">
        <v>32</v>
      </c>
      <c r="B127" t="s">
        <v>78</v>
      </c>
      <c r="H127" s="29">
        <v>4.84</v>
      </c>
    </row>
    <row r="129" spans="1:8">
      <c r="A129">
        <v>33</v>
      </c>
      <c r="B129" t="s">
        <v>93</v>
      </c>
      <c r="H129" s="29">
        <v>4.96</v>
      </c>
    </row>
    <row r="130" spans="1:8">
      <c r="B130" t="s">
        <v>94</v>
      </c>
    </row>
    <row r="132" spans="1:8">
      <c r="A132">
        <v>34</v>
      </c>
      <c r="B132" t="s">
        <v>88</v>
      </c>
      <c r="H132" s="29">
        <v>12.47</v>
      </c>
    </row>
    <row r="133" spans="1:8">
      <c r="B133" t="s">
        <v>95</v>
      </c>
    </row>
    <row r="135" spans="1:8">
      <c r="A135">
        <v>35</v>
      </c>
      <c r="B135" t="s">
        <v>78</v>
      </c>
      <c r="H135" s="29">
        <v>17.309999999999999</v>
      </c>
    </row>
    <row r="137" spans="1:8">
      <c r="A137">
        <v>36</v>
      </c>
      <c r="B137" t="s">
        <v>90</v>
      </c>
      <c r="H137" s="29">
        <v>14.22</v>
      </c>
    </row>
    <row r="138" spans="1:8">
      <c r="B138" t="s">
        <v>96</v>
      </c>
    </row>
    <row r="140" spans="1:8">
      <c r="A140">
        <v>37</v>
      </c>
      <c r="B140" t="s">
        <v>88</v>
      </c>
      <c r="H140" s="29">
        <v>28.85</v>
      </c>
    </row>
    <row r="141" spans="1:8">
      <c r="B141" t="s">
        <v>97</v>
      </c>
    </row>
    <row r="143" spans="1:8">
      <c r="A143">
        <v>38</v>
      </c>
      <c r="B143" t="s">
        <v>78</v>
      </c>
      <c r="H143" s="29">
        <v>36.049999999999997</v>
      </c>
    </row>
    <row r="145" spans="1:8">
      <c r="A145">
        <v>39</v>
      </c>
      <c r="B145" t="s">
        <v>90</v>
      </c>
      <c r="H145" s="29">
        <v>34.380000000000003</v>
      </c>
    </row>
    <row r="146" spans="1:8">
      <c r="B146" t="s">
        <v>98</v>
      </c>
    </row>
    <row r="148" spans="1:8">
      <c r="A148">
        <v>40</v>
      </c>
      <c r="B148" t="s">
        <v>88</v>
      </c>
      <c r="H148" s="29">
        <v>5.5</v>
      </c>
    </row>
    <row r="149" spans="1:8">
      <c r="B149" t="s">
        <v>99</v>
      </c>
    </row>
    <row r="151" spans="1:8">
      <c r="A151">
        <v>41</v>
      </c>
      <c r="B151" t="s">
        <v>78</v>
      </c>
      <c r="H151" s="29">
        <v>12.07</v>
      </c>
    </row>
    <row r="153" spans="1:8">
      <c r="A153">
        <v>42</v>
      </c>
      <c r="B153" t="s">
        <v>90</v>
      </c>
      <c r="H153" s="29">
        <v>6.8</v>
      </c>
    </row>
    <row r="154" spans="1:8">
      <c r="B154" t="s">
        <v>100</v>
      </c>
    </row>
    <row r="156" spans="1:8">
      <c r="A156">
        <v>43</v>
      </c>
      <c r="B156" t="s">
        <v>88</v>
      </c>
      <c r="H156" s="29">
        <v>2.96</v>
      </c>
    </row>
    <row r="157" spans="1:8">
      <c r="B157" t="s">
        <v>101</v>
      </c>
    </row>
    <row r="159" spans="1:8">
      <c r="A159">
        <v>44</v>
      </c>
      <c r="B159" t="s">
        <v>78</v>
      </c>
      <c r="H159" s="29">
        <v>4.3600000000000003</v>
      </c>
    </row>
    <row r="161" spans="1:8">
      <c r="A161">
        <v>45</v>
      </c>
      <c r="B161" t="s">
        <v>90</v>
      </c>
      <c r="H161" s="29">
        <v>3.43</v>
      </c>
    </row>
    <row r="162" spans="1:8">
      <c r="B162" t="s">
        <v>102</v>
      </c>
    </row>
    <row r="164" spans="1:8">
      <c r="A164">
        <v>46</v>
      </c>
      <c r="B164" t="s">
        <v>88</v>
      </c>
      <c r="H164" s="29">
        <v>27.18</v>
      </c>
    </row>
    <row r="165" spans="1:8">
      <c r="B165" t="s">
        <v>103</v>
      </c>
    </row>
    <row r="167" spans="1:8">
      <c r="A167">
        <v>47</v>
      </c>
      <c r="B167" t="s">
        <v>78</v>
      </c>
      <c r="H167" s="29">
        <v>29.05</v>
      </c>
    </row>
    <row r="169" spans="1:8">
      <c r="A169">
        <v>48</v>
      </c>
      <c r="B169" t="s">
        <v>90</v>
      </c>
      <c r="H169" s="29">
        <v>26.69</v>
      </c>
    </row>
    <row r="170" spans="1:8">
      <c r="B170" t="s">
        <v>106</v>
      </c>
    </row>
    <row r="172" spans="1:8">
      <c r="A172">
        <v>49</v>
      </c>
      <c r="B172" t="s">
        <v>88</v>
      </c>
      <c r="H172" s="29">
        <v>6.37</v>
      </c>
    </row>
    <row r="173" spans="1:8">
      <c r="B173" t="s">
        <v>104</v>
      </c>
    </row>
    <row r="175" spans="1:8">
      <c r="A175">
        <v>50</v>
      </c>
      <c r="B175" t="s">
        <v>78</v>
      </c>
      <c r="H175" s="29">
        <v>7.22</v>
      </c>
    </row>
    <row r="177" spans="1:8">
      <c r="A177">
        <v>51</v>
      </c>
      <c r="B177" t="s">
        <v>90</v>
      </c>
    </row>
    <row r="178" spans="1:8">
      <c r="B178" t="s">
        <v>105</v>
      </c>
      <c r="H178" s="29">
        <v>7.21</v>
      </c>
    </row>
    <row r="180" spans="1:8">
      <c r="A180">
        <v>52</v>
      </c>
      <c r="B180" t="s">
        <v>78</v>
      </c>
      <c r="H180" s="29">
        <v>34</v>
      </c>
    </row>
    <row r="182" spans="1:8">
      <c r="A182">
        <v>53</v>
      </c>
      <c r="B182" t="s">
        <v>107</v>
      </c>
      <c r="H182" s="29">
        <v>15.1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1"/>
  <sheetViews>
    <sheetView showGridLines="0" topLeftCell="C1" workbookViewId="0">
      <pane ySplit="1" topLeftCell="A52" activePane="bottomLeft" state="frozen"/>
      <selection pane="bottomLeft" activeCell="S65" sqref="S65"/>
    </sheetView>
  </sheetViews>
  <sheetFormatPr defaultRowHeight="12.75"/>
  <cols>
    <col min="1" max="1" width="7" style="104" bestFit="1" customWidth="1"/>
    <col min="2" max="2" width="33.5703125" style="104" bestFit="1" customWidth="1"/>
    <col min="3" max="3" width="8.28515625" style="104" bestFit="1" customWidth="1"/>
    <col min="4" max="4" width="31.28515625" style="104" bestFit="1" customWidth="1"/>
    <col min="5" max="5" width="5.28515625" style="104" hidden="1" customWidth="1"/>
    <col min="6" max="6" width="11.140625" style="108" customWidth="1"/>
    <col min="7" max="7" width="15.42578125" style="104" customWidth="1"/>
    <col min="8" max="8" width="10.42578125" style="104" hidden="1" customWidth="1"/>
    <col min="9" max="9" width="14.140625" style="104" hidden="1" customWidth="1"/>
    <col min="10" max="10" width="14" style="105" bestFit="1" customWidth="1"/>
    <col min="11" max="11" width="13.5703125" style="104" hidden="1" customWidth="1"/>
    <col min="12" max="12" width="16.28515625" style="104" hidden="1" customWidth="1"/>
    <col min="13" max="13" width="15.85546875" style="104" hidden="1" customWidth="1"/>
    <col min="14" max="14" width="17.7109375" style="104" hidden="1" customWidth="1"/>
    <col min="15" max="15" width="45.7109375" style="104" bestFit="1" customWidth="1"/>
    <col min="16" max="16" width="11.7109375" style="104" bestFit="1" customWidth="1"/>
    <col min="17" max="256" width="9.140625" style="104"/>
    <col min="257" max="257" width="7" style="104" bestFit="1" customWidth="1"/>
    <col min="258" max="258" width="33.5703125" style="104" bestFit="1" customWidth="1"/>
    <col min="259" max="259" width="8.28515625" style="104" bestFit="1" customWidth="1"/>
    <col min="260" max="260" width="31.28515625" style="104" bestFit="1" customWidth="1"/>
    <col min="261" max="261" width="0" style="104" hidden="1" customWidth="1"/>
    <col min="262" max="262" width="11.140625" style="104" customWidth="1"/>
    <col min="263" max="263" width="15.42578125" style="104" customWidth="1"/>
    <col min="264" max="265" width="0" style="104" hidden="1" customWidth="1"/>
    <col min="266" max="266" width="14" style="104" bestFit="1" customWidth="1"/>
    <col min="267" max="270" width="0" style="104" hidden="1" customWidth="1"/>
    <col min="271" max="271" width="45.7109375" style="104" bestFit="1" customWidth="1"/>
    <col min="272" max="272" width="11.7109375" style="104" bestFit="1" customWidth="1"/>
    <col min="273" max="512" width="9.140625" style="104"/>
    <col min="513" max="513" width="7" style="104" bestFit="1" customWidth="1"/>
    <col min="514" max="514" width="33.5703125" style="104" bestFit="1" customWidth="1"/>
    <col min="515" max="515" width="8.28515625" style="104" bestFit="1" customWidth="1"/>
    <col min="516" max="516" width="31.28515625" style="104" bestFit="1" customWidth="1"/>
    <col min="517" max="517" width="0" style="104" hidden="1" customWidth="1"/>
    <col min="518" max="518" width="11.140625" style="104" customWidth="1"/>
    <col min="519" max="519" width="15.42578125" style="104" customWidth="1"/>
    <col min="520" max="521" width="0" style="104" hidden="1" customWidth="1"/>
    <col min="522" max="522" width="14" style="104" bestFit="1" customWidth="1"/>
    <col min="523" max="526" width="0" style="104" hidden="1" customWidth="1"/>
    <col min="527" max="527" width="45.7109375" style="104" bestFit="1" customWidth="1"/>
    <col min="528" max="528" width="11.7109375" style="104" bestFit="1" customWidth="1"/>
    <col min="529" max="768" width="9.140625" style="104"/>
    <col min="769" max="769" width="7" style="104" bestFit="1" customWidth="1"/>
    <col min="770" max="770" width="33.5703125" style="104" bestFit="1" customWidth="1"/>
    <col min="771" max="771" width="8.28515625" style="104" bestFit="1" customWidth="1"/>
    <col min="772" max="772" width="31.28515625" style="104" bestFit="1" customWidth="1"/>
    <col min="773" max="773" width="0" style="104" hidden="1" customWidth="1"/>
    <col min="774" max="774" width="11.140625" style="104" customWidth="1"/>
    <col min="775" max="775" width="15.42578125" style="104" customWidth="1"/>
    <col min="776" max="777" width="0" style="104" hidden="1" customWidth="1"/>
    <col min="778" max="778" width="14" style="104" bestFit="1" customWidth="1"/>
    <col min="779" max="782" width="0" style="104" hidden="1" customWidth="1"/>
    <col min="783" max="783" width="45.7109375" style="104" bestFit="1" customWidth="1"/>
    <col min="784" max="784" width="11.7109375" style="104" bestFit="1" customWidth="1"/>
    <col min="785" max="1024" width="9.140625" style="104"/>
    <col min="1025" max="1025" width="7" style="104" bestFit="1" customWidth="1"/>
    <col min="1026" max="1026" width="33.5703125" style="104" bestFit="1" customWidth="1"/>
    <col min="1027" max="1027" width="8.28515625" style="104" bestFit="1" customWidth="1"/>
    <col min="1028" max="1028" width="31.28515625" style="104" bestFit="1" customWidth="1"/>
    <col min="1029" max="1029" width="0" style="104" hidden="1" customWidth="1"/>
    <col min="1030" max="1030" width="11.140625" style="104" customWidth="1"/>
    <col min="1031" max="1031" width="15.42578125" style="104" customWidth="1"/>
    <col min="1032" max="1033" width="0" style="104" hidden="1" customWidth="1"/>
    <col min="1034" max="1034" width="14" style="104" bestFit="1" customWidth="1"/>
    <col min="1035" max="1038" width="0" style="104" hidden="1" customWidth="1"/>
    <col min="1039" max="1039" width="45.7109375" style="104" bestFit="1" customWidth="1"/>
    <col min="1040" max="1040" width="11.7109375" style="104" bestFit="1" customWidth="1"/>
    <col min="1041" max="1280" width="9.140625" style="104"/>
    <col min="1281" max="1281" width="7" style="104" bestFit="1" customWidth="1"/>
    <col min="1282" max="1282" width="33.5703125" style="104" bestFit="1" customWidth="1"/>
    <col min="1283" max="1283" width="8.28515625" style="104" bestFit="1" customWidth="1"/>
    <col min="1284" max="1284" width="31.28515625" style="104" bestFit="1" customWidth="1"/>
    <col min="1285" max="1285" width="0" style="104" hidden="1" customWidth="1"/>
    <col min="1286" max="1286" width="11.140625" style="104" customWidth="1"/>
    <col min="1287" max="1287" width="15.42578125" style="104" customWidth="1"/>
    <col min="1288" max="1289" width="0" style="104" hidden="1" customWidth="1"/>
    <col min="1290" max="1290" width="14" style="104" bestFit="1" customWidth="1"/>
    <col min="1291" max="1294" width="0" style="104" hidden="1" customWidth="1"/>
    <col min="1295" max="1295" width="45.7109375" style="104" bestFit="1" customWidth="1"/>
    <col min="1296" max="1296" width="11.7109375" style="104" bestFit="1" customWidth="1"/>
    <col min="1297" max="1536" width="9.140625" style="104"/>
    <col min="1537" max="1537" width="7" style="104" bestFit="1" customWidth="1"/>
    <col min="1538" max="1538" width="33.5703125" style="104" bestFit="1" customWidth="1"/>
    <col min="1539" max="1539" width="8.28515625" style="104" bestFit="1" customWidth="1"/>
    <col min="1540" max="1540" width="31.28515625" style="104" bestFit="1" customWidth="1"/>
    <col min="1541" max="1541" width="0" style="104" hidden="1" customWidth="1"/>
    <col min="1542" max="1542" width="11.140625" style="104" customWidth="1"/>
    <col min="1543" max="1543" width="15.42578125" style="104" customWidth="1"/>
    <col min="1544" max="1545" width="0" style="104" hidden="1" customWidth="1"/>
    <col min="1546" max="1546" width="14" style="104" bestFit="1" customWidth="1"/>
    <col min="1547" max="1550" width="0" style="104" hidden="1" customWidth="1"/>
    <col min="1551" max="1551" width="45.7109375" style="104" bestFit="1" customWidth="1"/>
    <col min="1552" max="1552" width="11.7109375" style="104" bestFit="1" customWidth="1"/>
    <col min="1553" max="1792" width="9.140625" style="104"/>
    <col min="1793" max="1793" width="7" style="104" bestFit="1" customWidth="1"/>
    <col min="1794" max="1794" width="33.5703125" style="104" bestFit="1" customWidth="1"/>
    <col min="1795" max="1795" width="8.28515625" style="104" bestFit="1" customWidth="1"/>
    <col min="1796" max="1796" width="31.28515625" style="104" bestFit="1" customWidth="1"/>
    <col min="1797" max="1797" width="0" style="104" hidden="1" customWidth="1"/>
    <col min="1798" max="1798" width="11.140625" style="104" customWidth="1"/>
    <col min="1799" max="1799" width="15.42578125" style="104" customWidth="1"/>
    <col min="1800" max="1801" width="0" style="104" hidden="1" customWidth="1"/>
    <col min="1802" max="1802" width="14" style="104" bestFit="1" customWidth="1"/>
    <col min="1803" max="1806" width="0" style="104" hidden="1" customWidth="1"/>
    <col min="1807" max="1807" width="45.7109375" style="104" bestFit="1" customWidth="1"/>
    <col min="1808" max="1808" width="11.7109375" style="104" bestFit="1" customWidth="1"/>
    <col min="1809" max="2048" width="9.140625" style="104"/>
    <col min="2049" max="2049" width="7" style="104" bestFit="1" customWidth="1"/>
    <col min="2050" max="2050" width="33.5703125" style="104" bestFit="1" customWidth="1"/>
    <col min="2051" max="2051" width="8.28515625" style="104" bestFit="1" customWidth="1"/>
    <col min="2052" max="2052" width="31.28515625" style="104" bestFit="1" customWidth="1"/>
    <col min="2053" max="2053" width="0" style="104" hidden="1" customWidth="1"/>
    <col min="2054" max="2054" width="11.140625" style="104" customWidth="1"/>
    <col min="2055" max="2055" width="15.42578125" style="104" customWidth="1"/>
    <col min="2056" max="2057" width="0" style="104" hidden="1" customWidth="1"/>
    <col min="2058" max="2058" width="14" style="104" bestFit="1" customWidth="1"/>
    <col min="2059" max="2062" width="0" style="104" hidden="1" customWidth="1"/>
    <col min="2063" max="2063" width="45.7109375" style="104" bestFit="1" customWidth="1"/>
    <col min="2064" max="2064" width="11.7109375" style="104" bestFit="1" customWidth="1"/>
    <col min="2065" max="2304" width="9.140625" style="104"/>
    <col min="2305" max="2305" width="7" style="104" bestFit="1" customWidth="1"/>
    <col min="2306" max="2306" width="33.5703125" style="104" bestFit="1" customWidth="1"/>
    <col min="2307" max="2307" width="8.28515625" style="104" bestFit="1" customWidth="1"/>
    <col min="2308" max="2308" width="31.28515625" style="104" bestFit="1" customWidth="1"/>
    <col min="2309" max="2309" width="0" style="104" hidden="1" customWidth="1"/>
    <col min="2310" max="2310" width="11.140625" style="104" customWidth="1"/>
    <col min="2311" max="2311" width="15.42578125" style="104" customWidth="1"/>
    <col min="2312" max="2313" width="0" style="104" hidden="1" customWidth="1"/>
    <col min="2314" max="2314" width="14" style="104" bestFit="1" customWidth="1"/>
    <col min="2315" max="2318" width="0" style="104" hidden="1" customWidth="1"/>
    <col min="2319" max="2319" width="45.7109375" style="104" bestFit="1" customWidth="1"/>
    <col min="2320" max="2320" width="11.7109375" style="104" bestFit="1" customWidth="1"/>
    <col min="2321" max="2560" width="9.140625" style="104"/>
    <col min="2561" max="2561" width="7" style="104" bestFit="1" customWidth="1"/>
    <col min="2562" max="2562" width="33.5703125" style="104" bestFit="1" customWidth="1"/>
    <col min="2563" max="2563" width="8.28515625" style="104" bestFit="1" customWidth="1"/>
    <col min="2564" max="2564" width="31.28515625" style="104" bestFit="1" customWidth="1"/>
    <col min="2565" max="2565" width="0" style="104" hidden="1" customWidth="1"/>
    <col min="2566" max="2566" width="11.140625" style="104" customWidth="1"/>
    <col min="2567" max="2567" width="15.42578125" style="104" customWidth="1"/>
    <col min="2568" max="2569" width="0" style="104" hidden="1" customWidth="1"/>
    <col min="2570" max="2570" width="14" style="104" bestFit="1" customWidth="1"/>
    <col min="2571" max="2574" width="0" style="104" hidden="1" customWidth="1"/>
    <col min="2575" max="2575" width="45.7109375" style="104" bestFit="1" customWidth="1"/>
    <col min="2576" max="2576" width="11.7109375" style="104" bestFit="1" customWidth="1"/>
    <col min="2577" max="2816" width="9.140625" style="104"/>
    <col min="2817" max="2817" width="7" style="104" bestFit="1" customWidth="1"/>
    <col min="2818" max="2818" width="33.5703125" style="104" bestFit="1" customWidth="1"/>
    <col min="2819" max="2819" width="8.28515625" style="104" bestFit="1" customWidth="1"/>
    <col min="2820" max="2820" width="31.28515625" style="104" bestFit="1" customWidth="1"/>
    <col min="2821" max="2821" width="0" style="104" hidden="1" customWidth="1"/>
    <col min="2822" max="2822" width="11.140625" style="104" customWidth="1"/>
    <col min="2823" max="2823" width="15.42578125" style="104" customWidth="1"/>
    <col min="2824" max="2825" width="0" style="104" hidden="1" customWidth="1"/>
    <col min="2826" max="2826" width="14" style="104" bestFit="1" customWidth="1"/>
    <col min="2827" max="2830" width="0" style="104" hidden="1" customWidth="1"/>
    <col min="2831" max="2831" width="45.7109375" style="104" bestFit="1" customWidth="1"/>
    <col min="2832" max="2832" width="11.7109375" style="104" bestFit="1" customWidth="1"/>
    <col min="2833" max="3072" width="9.140625" style="104"/>
    <col min="3073" max="3073" width="7" style="104" bestFit="1" customWidth="1"/>
    <col min="3074" max="3074" width="33.5703125" style="104" bestFit="1" customWidth="1"/>
    <col min="3075" max="3075" width="8.28515625" style="104" bestFit="1" customWidth="1"/>
    <col min="3076" max="3076" width="31.28515625" style="104" bestFit="1" customWidth="1"/>
    <col min="3077" max="3077" width="0" style="104" hidden="1" customWidth="1"/>
    <col min="3078" max="3078" width="11.140625" style="104" customWidth="1"/>
    <col min="3079" max="3079" width="15.42578125" style="104" customWidth="1"/>
    <col min="3080" max="3081" width="0" style="104" hidden="1" customWidth="1"/>
    <col min="3082" max="3082" width="14" style="104" bestFit="1" customWidth="1"/>
    <col min="3083" max="3086" width="0" style="104" hidden="1" customWidth="1"/>
    <col min="3087" max="3087" width="45.7109375" style="104" bestFit="1" customWidth="1"/>
    <col min="3088" max="3088" width="11.7109375" style="104" bestFit="1" customWidth="1"/>
    <col min="3089" max="3328" width="9.140625" style="104"/>
    <col min="3329" max="3329" width="7" style="104" bestFit="1" customWidth="1"/>
    <col min="3330" max="3330" width="33.5703125" style="104" bestFit="1" customWidth="1"/>
    <col min="3331" max="3331" width="8.28515625" style="104" bestFit="1" customWidth="1"/>
    <col min="3332" max="3332" width="31.28515625" style="104" bestFit="1" customWidth="1"/>
    <col min="3333" max="3333" width="0" style="104" hidden="1" customWidth="1"/>
    <col min="3334" max="3334" width="11.140625" style="104" customWidth="1"/>
    <col min="3335" max="3335" width="15.42578125" style="104" customWidth="1"/>
    <col min="3336" max="3337" width="0" style="104" hidden="1" customWidth="1"/>
    <col min="3338" max="3338" width="14" style="104" bestFit="1" customWidth="1"/>
    <col min="3339" max="3342" width="0" style="104" hidden="1" customWidth="1"/>
    <col min="3343" max="3343" width="45.7109375" style="104" bestFit="1" customWidth="1"/>
    <col min="3344" max="3344" width="11.7109375" style="104" bestFit="1" customWidth="1"/>
    <col min="3345" max="3584" width="9.140625" style="104"/>
    <col min="3585" max="3585" width="7" style="104" bestFit="1" customWidth="1"/>
    <col min="3586" max="3586" width="33.5703125" style="104" bestFit="1" customWidth="1"/>
    <col min="3587" max="3587" width="8.28515625" style="104" bestFit="1" customWidth="1"/>
    <col min="3588" max="3588" width="31.28515625" style="104" bestFit="1" customWidth="1"/>
    <col min="3589" max="3589" width="0" style="104" hidden="1" customWidth="1"/>
    <col min="3590" max="3590" width="11.140625" style="104" customWidth="1"/>
    <col min="3591" max="3591" width="15.42578125" style="104" customWidth="1"/>
    <col min="3592" max="3593" width="0" style="104" hidden="1" customWidth="1"/>
    <col min="3594" max="3594" width="14" style="104" bestFit="1" customWidth="1"/>
    <col min="3595" max="3598" width="0" style="104" hidden="1" customWidth="1"/>
    <col min="3599" max="3599" width="45.7109375" style="104" bestFit="1" customWidth="1"/>
    <col min="3600" max="3600" width="11.7109375" style="104" bestFit="1" customWidth="1"/>
    <col min="3601" max="3840" width="9.140625" style="104"/>
    <col min="3841" max="3841" width="7" style="104" bestFit="1" customWidth="1"/>
    <col min="3842" max="3842" width="33.5703125" style="104" bestFit="1" customWidth="1"/>
    <col min="3843" max="3843" width="8.28515625" style="104" bestFit="1" customWidth="1"/>
    <col min="3844" max="3844" width="31.28515625" style="104" bestFit="1" customWidth="1"/>
    <col min="3845" max="3845" width="0" style="104" hidden="1" customWidth="1"/>
    <col min="3846" max="3846" width="11.140625" style="104" customWidth="1"/>
    <col min="3847" max="3847" width="15.42578125" style="104" customWidth="1"/>
    <col min="3848" max="3849" width="0" style="104" hidden="1" customWidth="1"/>
    <col min="3850" max="3850" width="14" style="104" bestFit="1" customWidth="1"/>
    <col min="3851" max="3854" width="0" style="104" hidden="1" customWidth="1"/>
    <col min="3855" max="3855" width="45.7109375" style="104" bestFit="1" customWidth="1"/>
    <col min="3856" max="3856" width="11.7109375" style="104" bestFit="1" customWidth="1"/>
    <col min="3857" max="4096" width="9.140625" style="104"/>
    <col min="4097" max="4097" width="7" style="104" bestFit="1" customWidth="1"/>
    <col min="4098" max="4098" width="33.5703125" style="104" bestFit="1" customWidth="1"/>
    <col min="4099" max="4099" width="8.28515625" style="104" bestFit="1" customWidth="1"/>
    <col min="4100" max="4100" width="31.28515625" style="104" bestFit="1" customWidth="1"/>
    <col min="4101" max="4101" width="0" style="104" hidden="1" customWidth="1"/>
    <col min="4102" max="4102" width="11.140625" style="104" customWidth="1"/>
    <col min="4103" max="4103" width="15.42578125" style="104" customWidth="1"/>
    <col min="4104" max="4105" width="0" style="104" hidden="1" customWidth="1"/>
    <col min="4106" max="4106" width="14" style="104" bestFit="1" customWidth="1"/>
    <col min="4107" max="4110" width="0" style="104" hidden="1" customWidth="1"/>
    <col min="4111" max="4111" width="45.7109375" style="104" bestFit="1" customWidth="1"/>
    <col min="4112" max="4112" width="11.7109375" style="104" bestFit="1" customWidth="1"/>
    <col min="4113" max="4352" width="9.140625" style="104"/>
    <col min="4353" max="4353" width="7" style="104" bestFit="1" customWidth="1"/>
    <col min="4354" max="4354" width="33.5703125" style="104" bestFit="1" customWidth="1"/>
    <col min="4355" max="4355" width="8.28515625" style="104" bestFit="1" customWidth="1"/>
    <col min="4356" max="4356" width="31.28515625" style="104" bestFit="1" customWidth="1"/>
    <col min="4357" max="4357" width="0" style="104" hidden="1" customWidth="1"/>
    <col min="4358" max="4358" width="11.140625" style="104" customWidth="1"/>
    <col min="4359" max="4359" width="15.42578125" style="104" customWidth="1"/>
    <col min="4360" max="4361" width="0" style="104" hidden="1" customWidth="1"/>
    <col min="4362" max="4362" width="14" style="104" bestFit="1" customWidth="1"/>
    <col min="4363" max="4366" width="0" style="104" hidden="1" customWidth="1"/>
    <col min="4367" max="4367" width="45.7109375" style="104" bestFit="1" customWidth="1"/>
    <col min="4368" max="4368" width="11.7109375" style="104" bestFit="1" customWidth="1"/>
    <col min="4369" max="4608" width="9.140625" style="104"/>
    <col min="4609" max="4609" width="7" style="104" bestFit="1" customWidth="1"/>
    <col min="4610" max="4610" width="33.5703125" style="104" bestFit="1" customWidth="1"/>
    <col min="4611" max="4611" width="8.28515625" style="104" bestFit="1" customWidth="1"/>
    <col min="4612" max="4612" width="31.28515625" style="104" bestFit="1" customWidth="1"/>
    <col min="4613" max="4613" width="0" style="104" hidden="1" customWidth="1"/>
    <col min="4614" max="4614" width="11.140625" style="104" customWidth="1"/>
    <col min="4615" max="4615" width="15.42578125" style="104" customWidth="1"/>
    <col min="4616" max="4617" width="0" style="104" hidden="1" customWidth="1"/>
    <col min="4618" max="4618" width="14" style="104" bestFit="1" customWidth="1"/>
    <col min="4619" max="4622" width="0" style="104" hidden="1" customWidth="1"/>
    <col min="4623" max="4623" width="45.7109375" style="104" bestFit="1" customWidth="1"/>
    <col min="4624" max="4624" width="11.7109375" style="104" bestFit="1" customWidth="1"/>
    <col min="4625" max="4864" width="9.140625" style="104"/>
    <col min="4865" max="4865" width="7" style="104" bestFit="1" customWidth="1"/>
    <col min="4866" max="4866" width="33.5703125" style="104" bestFit="1" customWidth="1"/>
    <col min="4867" max="4867" width="8.28515625" style="104" bestFit="1" customWidth="1"/>
    <col min="4868" max="4868" width="31.28515625" style="104" bestFit="1" customWidth="1"/>
    <col min="4869" max="4869" width="0" style="104" hidden="1" customWidth="1"/>
    <col min="4870" max="4870" width="11.140625" style="104" customWidth="1"/>
    <col min="4871" max="4871" width="15.42578125" style="104" customWidth="1"/>
    <col min="4872" max="4873" width="0" style="104" hidden="1" customWidth="1"/>
    <col min="4874" max="4874" width="14" style="104" bestFit="1" customWidth="1"/>
    <col min="4875" max="4878" width="0" style="104" hidden="1" customWidth="1"/>
    <col min="4879" max="4879" width="45.7109375" style="104" bestFit="1" customWidth="1"/>
    <col min="4880" max="4880" width="11.7109375" style="104" bestFit="1" customWidth="1"/>
    <col min="4881" max="5120" width="9.140625" style="104"/>
    <col min="5121" max="5121" width="7" style="104" bestFit="1" customWidth="1"/>
    <col min="5122" max="5122" width="33.5703125" style="104" bestFit="1" customWidth="1"/>
    <col min="5123" max="5123" width="8.28515625" style="104" bestFit="1" customWidth="1"/>
    <col min="5124" max="5124" width="31.28515625" style="104" bestFit="1" customWidth="1"/>
    <col min="5125" max="5125" width="0" style="104" hidden="1" customWidth="1"/>
    <col min="5126" max="5126" width="11.140625" style="104" customWidth="1"/>
    <col min="5127" max="5127" width="15.42578125" style="104" customWidth="1"/>
    <col min="5128" max="5129" width="0" style="104" hidden="1" customWidth="1"/>
    <col min="5130" max="5130" width="14" style="104" bestFit="1" customWidth="1"/>
    <col min="5131" max="5134" width="0" style="104" hidden="1" customWidth="1"/>
    <col min="5135" max="5135" width="45.7109375" style="104" bestFit="1" customWidth="1"/>
    <col min="5136" max="5136" width="11.7109375" style="104" bestFit="1" customWidth="1"/>
    <col min="5137" max="5376" width="9.140625" style="104"/>
    <col min="5377" max="5377" width="7" style="104" bestFit="1" customWidth="1"/>
    <col min="5378" max="5378" width="33.5703125" style="104" bestFit="1" customWidth="1"/>
    <col min="5379" max="5379" width="8.28515625" style="104" bestFit="1" customWidth="1"/>
    <col min="5380" max="5380" width="31.28515625" style="104" bestFit="1" customWidth="1"/>
    <col min="5381" max="5381" width="0" style="104" hidden="1" customWidth="1"/>
    <col min="5382" max="5382" width="11.140625" style="104" customWidth="1"/>
    <col min="5383" max="5383" width="15.42578125" style="104" customWidth="1"/>
    <col min="5384" max="5385" width="0" style="104" hidden="1" customWidth="1"/>
    <col min="5386" max="5386" width="14" style="104" bestFit="1" customWidth="1"/>
    <col min="5387" max="5390" width="0" style="104" hidden="1" customWidth="1"/>
    <col min="5391" max="5391" width="45.7109375" style="104" bestFit="1" customWidth="1"/>
    <col min="5392" max="5392" width="11.7109375" style="104" bestFit="1" customWidth="1"/>
    <col min="5393" max="5632" width="9.140625" style="104"/>
    <col min="5633" max="5633" width="7" style="104" bestFit="1" customWidth="1"/>
    <col min="5634" max="5634" width="33.5703125" style="104" bestFit="1" customWidth="1"/>
    <col min="5635" max="5635" width="8.28515625" style="104" bestFit="1" customWidth="1"/>
    <col min="5636" max="5636" width="31.28515625" style="104" bestFit="1" customWidth="1"/>
    <col min="5637" max="5637" width="0" style="104" hidden="1" customWidth="1"/>
    <col min="5638" max="5638" width="11.140625" style="104" customWidth="1"/>
    <col min="5639" max="5639" width="15.42578125" style="104" customWidth="1"/>
    <col min="5640" max="5641" width="0" style="104" hidden="1" customWidth="1"/>
    <col min="5642" max="5642" width="14" style="104" bestFit="1" customWidth="1"/>
    <col min="5643" max="5646" width="0" style="104" hidden="1" customWidth="1"/>
    <col min="5647" max="5647" width="45.7109375" style="104" bestFit="1" customWidth="1"/>
    <col min="5648" max="5648" width="11.7109375" style="104" bestFit="1" customWidth="1"/>
    <col min="5649" max="5888" width="9.140625" style="104"/>
    <col min="5889" max="5889" width="7" style="104" bestFit="1" customWidth="1"/>
    <col min="5890" max="5890" width="33.5703125" style="104" bestFit="1" customWidth="1"/>
    <col min="5891" max="5891" width="8.28515625" style="104" bestFit="1" customWidth="1"/>
    <col min="5892" max="5892" width="31.28515625" style="104" bestFit="1" customWidth="1"/>
    <col min="5893" max="5893" width="0" style="104" hidden="1" customWidth="1"/>
    <col min="5894" max="5894" width="11.140625" style="104" customWidth="1"/>
    <col min="5895" max="5895" width="15.42578125" style="104" customWidth="1"/>
    <col min="5896" max="5897" width="0" style="104" hidden="1" customWidth="1"/>
    <col min="5898" max="5898" width="14" style="104" bestFit="1" customWidth="1"/>
    <col min="5899" max="5902" width="0" style="104" hidden="1" customWidth="1"/>
    <col min="5903" max="5903" width="45.7109375" style="104" bestFit="1" customWidth="1"/>
    <col min="5904" max="5904" width="11.7109375" style="104" bestFit="1" customWidth="1"/>
    <col min="5905" max="6144" width="9.140625" style="104"/>
    <col min="6145" max="6145" width="7" style="104" bestFit="1" customWidth="1"/>
    <col min="6146" max="6146" width="33.5703125" style="104" bestFit="1" customWidth="1"/>
    <col min="6147" max="6147" width="8.28515625" style="104" bestFit="1" customWidth="1"/>
    <col min="6148" max="6148" width="31.28515625" style="104" bestFit="1" customWidth="1"/>
    <col min="6149" max="6149" width="0" style="104" hidden="1" customWidth="1"/>
    <col min="6150" max="6150" width="11.140625" style="104" customWidth="1"/>
    <col min="6151" max="6151" width="15.42578125" style="104" customWidth="1"/>
    <col min="6152" max="6153" width="0" style="104" hidden="1" customWidth="1"/>
    <col min="6154" max="6154" width="14" style="104" bestFit="1" customWidth="1"/>
    <col min="6155" max="6158" width="0" style="104" hidden="1" customWidth="1"/>
    <col min="6159" max="6159" width="45.7109375" style="104" bestFit="1" customWidth="1"/>
    <col min="6160" max="6160" width="11.7109375" style="104" bestFit="1" customWidth="1"/>
    <col min="6161" max="6400" width="9.140625" style="104"/>
    <col min="6401" max="6401" width="7" style="104" bestFit="1" customWidth="1"/>
    <col min="6402" max="6402" width="33.5703125" style="104" bestFit="1" customWidth="1"/>
    <col min="6403" max="6403" width="8.28515625" style="104" bestFit="1" customWidth="1"/>
    <col min="6404" max="6404" width="31.28515625" style="104" bestFit="1" customWidth="1"/>
    <col min="6405" max="6405" width="0" style="104" hidden="1" customWidth="1"/>
    <col min="6406" max="6406" width="11.140625" style="104" customWidth="1"/>
    <col min="6407" max="6407" width="15.42578125" style="104" customWidth="1"/>
    <col min="6408" max="6409" width="0" style="104" hidden="1" customWidth="1"/>
    <col min="6410" max="6410" width="14" style="104" bestFit="1" customWidth="1"/>
    <col min="6411" max="6414" width="0" style="104" hidden="1" customWidth="1"/>
    <col min="6415" max="6415" width="45.7109375" style="104" bestFit="1" customWidth="1"/>
    <col min="6416" max="6416" width="11.7109375" style="104" bestFit="1" customWidth="1"/>
    <col min="6417" max="6656" width="9.140625" style="104"/>
    <col min="6657" max="6657" width="7" style="104" bestFit="1" customWidth="1"/>
    <col min="6658" max="6658" width="33.5703125" style="104" bestFit="1" customWidth="1"/>
    <col min="6659" max="6659" width="8.28515625" style="104" bestFit="1" customWidth="1"/>
    <col min="6660" max="6660" width="31.28515625" style="104" bestFit="1" customWidth="1"/>
    <col min="6661" max="6661" width="0" style="104" hidden="1" customWidth="1"/>
    <col min="6662" max="6662" width="11.140625" style="104" customWidth="1"/>
    <col min="6663" max="6663" width="15.42578125" style="104" customWidth="1"/>
    <col min="6664" max="6665" width="0" style="104" hidden="1" customWidth="1"/>
    <col min="6666" max="6666" width="14" style="104" bestFit="1" customWidth="1"/>
    <col min="6667" max="6670" width="0" style="104" hidden="1" customWidth="1"/>
    <col min="6671" max="6671" width="45.7109375" style="104" bestFit="1" customWidth="1"/>
    <col min="6672" max="6672" width="11.7109375" style="104" bestFit="1" customWidth="1"/>
    <col min="6673" max="6912" width="9.140625" style="104"/>
    <col min="6913" max="6913" width="7" style="104" bestFit="1" customWidth="1"/>
    <col min="6914" max="6914" width="33.5703125" style="104" bestFit="1" customWidth="1"/>
    <col min="6915" max="6915" width="8.28515625" style="104" bestFit="1" customWidth="1"/>
    <col min="6916" max="6916" width="31.28515625" style="104" bestFit="1" customWidth="1"/>
    <col min="6917" max="6917" width="0" style="104" hidden="1" customWidth="1"/>
    <col min="6918" max="6918" width="11.140625" style="104" customWidth="1"/>
    <col min="6919" max="6919" width="15.42578125" style="104" customWidth="1"/>
    <col min="6920" max="6921" width="0" style="104" hidden="1" customWidth="1"/>
    <col min="6922" max="6922" width="14" style="104" bestFit="1" customWidth="1"/>
    <col min="6923" max="6926" width="0" style="104" hidden="1" customWidth="1"/>
    <col min="6927" max="6927" width="45.7109375" style="104" bestFit="1" customWidth="1"/>
    <col min="6928" max="6928" width="11.7109375" style="104" bestFit="1" customWidth="1"/>
    <col min="6929" max="7168" width="9.140625" style="104"/>
    <col min="7169" max="7169" width="7" style="104" bestFit="1" customWidth="1"/>
    <col min="7170" max="7170" width="33.5703125" style="104" bestFit="1" customWidth="1"/>
    <col min="7171" max="7171" width="8.28515625" style="104" bestFit="1" customWidth="1"/>
    <col min="7172" max="7172" width="31.28515625" style="104" bestFit="1" customWidth="1"/>
    <col min="7173" max="7173" width="0" style="104" hidden="1" customWidth="1"/>
    <col min="7174" max="7174" width="11.140625" style="104" customWidth="1"/>
    <col min="7175" max="7175" width="15.42578125" style="104" customWidth="1"/>
    <col min="7176" max="7177" width="0" style="104" hidden="1" customWidth="1"/>
    <col min="7178" max="7178" width="14" style="104" bestFit="1" customWidth="1"/>
    <col min="7179" max="7182" width="0" style="104" hidden="1" customWidth="1"/>
    <col min="7183" max="7183" width="45.7109375" style="104" bestFit="1" customWidth="1"/>
    <col min="7184" max="7184" width="11.7109375" style="104" bestFit="1" customWidth="1"/>
    <col min="7185" max="7424" width="9.140625" style="104"/>
    <col min="7425" max="7425" width="7" style="104" bestFit="1" customWidth="1"/>
    <col min="7426" max="7426" width="33.5703125" style="104" bestFit="1" customWidth="1"/>
    <col min="7427" max="7427" width="8.28515625" style="104" bestFit="1" customWidth="1"/>
    <col min="7428" max="7428" width="31.28515625" style="104" bestFit="1" customWidth="1"/>
    <col min="7429" max="7429" width="0" style="104" hidden="1" customWidth="1"/>
    <col min="7430" max="7430" width="11.140625" style="104" customWidth="1"/>
    <col min="7431" max="7431" width="15.42578125" style="104" customWidth="1"/>
    <col min="7432" max="7433" width="0" style="104" hidden="1" customWidth="1"/>
    <col min="7434" max="7434" width="14" style="104" bestFit="1" customWidth="1"/>
    <col min="7435" max="7438" width="0" style="104" hidden="1" customWidth="1"/>
    <col min="7439" max="7439" width="45.7109375" style="104" bestFit="1" customWidth="1"/>
    <col min="7440" max="7440" width="11.7109375" style="104" bestFit="1" customWidth="1"/>
    <col min="7441" max="7680" width="9.140625" style="104"/>
    <col min="7681" max="7681" width="7" style="104" bestFit="1" customWidth="1"/>
    <col min="7682" max="7682" width="33.5703125" style="104" bestFit="1" customWidth="1"/>
    <col min="7683" max="7683" width="8.28515625" style="104" bestFit="1" customWidth="1"/>
    <col min="7684" max="7684" width="31.28515625" style="104" bestFit="1" customWidth="1"/>
    <col min="7685" max="7685" width="0" style="104" hidden="1" customWidth="1"/>
    <col min="7686" max="7686" width="11.140625" style="104" customWidth="1"/>
    <col min="7687" max="7687" width="15.42578125" style="104" customWidth="1"/>
    <col min="7688" max="7689" width="0" style="104" hidden="1" customWidth="1"/>
    <col min="7690" max="7690" width="14" style="104" bestFit="1" customWidth="1"/>
    <col min="7691" max="7694" width="0" style="104" hidden="1" customWidth="1"/>
    <col min="7695" max="7695" width="45.7109375" style="104" bestFit="1" customWidth="1"/>
    <col min="7696" max="7696" width="11.7109375" style="104" bestFit="1" customWidth="1"/>
    <col min="7697" max="7936" width="9.140625" style="104"/>
    <col min="7937" max="7937" width="7" style="104" bestFit="1" customWidth="1"/>
    <col min="7938" max="7938" width="33.5703125" style="104" bestFit="1" customWidth="1"/>
    <col min="7939" max="7939" width="8.28515625" style="104" bestFit="1" customWidth="1"/>
    <col min="7940" max="7940" width="31.28515625" style="104" bestFit="1" customWidth="1"/>
    <col min="7941" max="7941" width="0" style="104" hidden="1" customWidth="1"/>
    <col min="7942" max="7942" width="11.140625" style="104" customWidth="1"/>
    <col min="7943" max="7943" width="15.42578125" style="104" customWidth="1"/>
    <col min="7944" max="7945" width="0" style="104" hidden="1" customWidth="1"/>
    <col min="7946" max="7946" width="14" style="104" bestFit="1" customWidth="1"/>
    <col min="7947" max="7950" width="0" style="104" hidden="1" customWidth="1"/>
    <col min="7951" max="7951" width="45.7109375" style="104" bestFit="1" customWidth="1"/>
    <col min="7952" max="7952" width="11.7109375" style="104" bestFit="1" customWidth="1"/>
    <col min="7953" max="8192" width="9.140625" style="104"/>
    <col min="8193" max="8193" width="7" style="104" bestFit="1" customWidth="1"/>
    <col min="8194" max="8194" width="33.5703125" style="104" bestFit="1" customWidth="1"/>
    <col min="8195" max="8195" width="8.28515625" style="104" bestFit="1" customWidth="1"/>
    <col min="8196" max="8196" width="31.28515625" style="104" bestFit="1" customWidth="1"/>
    <col min="8197" max="8197" width="0" style="104" hidden="1" customWidth="1"/>
    <col min="8198" max="8198" width="11.140625" style="104" customWidth="1"/>
    <col min="8199" max="8199" width="15.42578125" style="104" customWidth="1"/>
    <col min="8200" max="8201" width="0" style="104" hidden="1" customWidth="1"/>
    <col min="8202" max="8202" width="14" style="104" bestFit="1" customWidth="1"/>
    <col min="8203" max="8206" width="0" style="104" hidden="1" customWidth="1"/>
    <col min="8207" max="8207" width="45.7109375" style="104" bestFit="1" customWidth="1"/>
    <col min="8208" max="8208" width="11.7109375" style="104" bestFit="1" customWidth="1"/>
    <col min="8209" max="8448" width="9.140625" style="104"/>
    <col min="8449" max="8449" width="7" style="104" bestFit="1" customWidth="1"/>
    <col min="8450" max="8450" width="33.5703125" style="104" bestFit="1" customWidth="1"/>
    <col min="8451" max="8451" width="8.28515625" style="104" bestFit="1" customWidth="1"/>
    <col min="8452" max="8452" width="31.28515625" style="104" bestFit="1" customWidth="1"/>
    <col min="8453" max="8453" width="0" style="104" hidden="1" customWidth="1"/>
    <col min="8454" max="8454" width="11.140625" style="104" customWidth="1"/>
    <col min="8455" max="8455" width="15.42578125" style="104" customWidth="1"/>
    <col min="8456" max="8457" width="0" style="104" hidden="1" customWidth="1"/>
    <col min="8458" max="8458" width="14" style="104" bestFit="1" customWidth="1"/>
    <col min="8459" max="8462" width="0" style="104" hidden="1" customWidth="1"/>
    <col min="8463" max="8463" width="45.7109375" style="104" bestFit="1" customWidth="1"/>
    <col min="8464" max="8464" width="11.7109375" style="104" bestFit="1" customWidth="1"/>
    <col min="8465" max="8704" width="9.140625" style="104"/>
    <col min="8705" max="8705" width="7" style="104" bestFit="1" customWidth="1"/>
    <col min="8706" max="8706" width="33.5703125" style="104" bestFit="1" customWidth="1"/>
    <col min="8707" max="8707" width="8.28515625" style="104" bestFit="1" customWidth="1"/>
    <col min="8708" max="8708" width="31.28515625" style="104" bestFit="1" customWidth="1"/>
    <col min="8709" max="8709" width="0" style="104" hidden="1" customWidth="1"/>
    <col min="8710" max="8710" width="11.140625" style="104" customWidth="1"/>
    <col min="8711" max="8711" width="15.42578125" style="104" customWidth="1"/>
    <col min="8712" max="8713" width="0" style="104" hidden="1" customWidth="1"/>
    <col min="8714" max="8714" width="14" style="104" bestFit="1" customWidth="1"/>
    <col min="8715" max="8718" width="0" style="104" hidden="1" customWidth="1"/>
    <col min="8719" max="8719" width="45.7109375" style="104" bestFit="1" customWidth="1"/>
    <col min="8720" max="8720" width="11.7109375" style="104" bestFit="1" customWidth="1"/>
    <col min="8721" max="8960" width="9.140625" style="104"/>
    <col min="8961" max="8961" width="7" style="104" bestFit="1" customWidth="1"/>
    <col min="8962" max="8962" width="33.5703125" style="104" bestFit="1" customWidth="1"/>
    <col min="8963" max="8963" width="8.28515625" style="104" bestFit="1" customWidth="1"/>
    <col min="8964" max="8964" width="31.28515625" style="104" bestFit="1" customWidth="1"/>
    <col min="8965" max="8965" width="0" style="104" hidden="1" customWidth="1"/>
    <col min="8966" max="8966" width="11.140625" style="104" customWidth="1"/>
    <col min="8967" max="8967" width="15.42578125" style="104" customWidth="1"/>
    <col min="8968" max="8969" width="0" style="104" hidden="1" customWidth="1"/>
    <col min="8970" max="8970" width="14" style="104" bestFit="1" customWidth="1"/>
    <col min="8971" max="8974" width="0" style="104" hidden="1" customWidth="1"/>
    <col min="8975" max="8975" width="45.7109375" style="104" bestFit="1" customWidth="1"/>
    <col min="8976" max="8976" width="11.7109375" style="104" bestFit="1" customWidth="1"/>
    <col min="8977" max="9216" width="9.140625" style="104"/>
    <col min="9217" max="9217" width="7" style="104" bestFit="1" customWidth="1"/>
    <col min="9218" max="9218" width="33.5703125" style="104" bestFit="1" customWidth="1"/>
    <col min="9219" max="9219" width="8.28515625" style="104" bestFit="1" customWidth="1"/>
    <col min="9220" max="9220" width="31.28515625" style="104" bestFit="1" customWidth="1"/>
    <col min="9221" max="9221" width="0" style="104" hidden="1" customWidth="1"/>
    <col min="9222" max="9222" width="11.140625" style="104" customWidth="1"/>
    <col min="9223" max="9223" width="15.42578125" style="104" customWidth="1"/>
    <col min="9224" max="9225" width="0" style="104" hidden="1" customWidth="1"/>
    <col min="9226" max="9226" width="14" style="104" bestFit="1" customWidth="1"/>
    <col min="9227" max="9230" width="0" style="104" hidden="1" customWidth="1"/>
    <col min="9231" max="9231" width="45.7109375" style="104" bestFit="1" customWidth="1"/>
    <col min="9232" max="9232" width="11.7109375" style="104" bestFit="1" customWidth="1"/>
    <col min="9233" max="9472" width="9.140625" style="104"/>
    <col min="9473" max="9473" width="7" style="104" bestFit="1" customWidth="1"/>
    <col min="9474" max="9474" width="33.5703125" style="104" bestFit="1" customWidth="1"/>
    <col min="9475" max="9475" width="8.28515625" style="104" bestFit="1" customWidth="1"/>
    <col min="9476" max="9476" width="31.28515625" style="104" bestFit="1" customWidth="1"/>
    <col min="9477" max="9477" width="0" style="104" hidden="1" customWidth="1"/>
    <col min="9478" max="9478" width="11.140625" style="104" customWidth="1"/>
    <col min="9479" max="9479" width="15.42578125" style="104" customWidth="1"/>
    <col min="9480" max="9481" width="0" style="104" hidden="1" customWidth="1"/>
    <col min="9482" max="9482" width="14" style="104" bestFit="1" customWidth="1"/>
    <col min="9483" max="9486" width="0" style="104" hidden="1" customWidth="1"/>
    <col min="9487" max="9487" width="45.7109375" style="104" bestFit="1" customWidth="1"/>
    <col min="9488" max="9488" width="11.7109375" style="104" bestFit="1" customWidth="1"/>
    <col min="9489" max="9728" width="9.140625" style="104"/>
    <col min="9729" max="9729" width="7" style="104" bestFit="1" customWidth="1"/>
    <col min="9730" max="9730" width="33.5703125" style="104" bestFit="1" customWidth="1"/>
    <col min="9731" max="9731" width="8.28515625" style="104" bestFit="1" customWidth="1"/>
    <col min="9732" max="9732" width="31.28515625" style="104" bestFit="1" customWidth="1"/>
    <col min="9733" max="9733" width="0" style="104" hidden="1" customWidth="1"/>
    <col min="9734" max="9734" width="11.140625" style="104" customWidth="1"/>
    <col min="9735" max="9735" width="15.42578125" style="104" customWidth="1"/>
    <col min="9736" max="9737" width="0" style="104" hidden="1" customWidth="1"/>
    <col min="9738" max="9738" width="14" style="104" bestFit="1" customWidth="1"/>
    <col min="9739" max="9742" width="0" style="104" hidden="1" customWidth="1"/>
    <col min="9743" max="9743" width="45.7109375" style="104" bestFit="1" customWidth="1"/>
    <col min="9744" max="9744" width="11.7109375" style="104" bestFit="1" customWidth="1"/>
    <col min="9745" max="9984" width="9.140625" style="104"/>
    <col min="9985" max="9985" width="7" style="104" bestFit="1" customWidth="1"/>
    <col min="9986" max="9986" width="33.5703125" style="104" bestFit="1" customWidth="1"/>
    <col min="9987" max="9987" width="8.28515625" style="104" bestFit="1" customWidth="1"/>
    <col min="9988" max="9988" width="31.28515625" style="104" bestFit="1" customWidth="1"/>
    <col min="9989" max="9989" width="0" style="104" hidden="1" customWidth="1"/>
    <col min="9990" max="9990" width="11.140625" style="104" customWidth="1"/>
    <col min="9991" max="9991" width="15.42578125" style="104" customWidth="1"/>
    <col min="9992" max="9993" width="0" style="104" hidden="1" customWidth="1"/>
    <col min="9994" max="9994" width="14" style="104" bestFit="1" customWidth="1"/>
    <col min="9995" max="9998" width="0" style="104" hidden="1" customWidth="1"/>
    <col min="9999" max="9999" width="45.7109375" style="104" bestFit="1" customWidth="1"/>
    <col min="10000" max="10000" width="11.7109375" style="104" bestFit="1" customWidth="1"/>
    <col min="10001" max="10240" width="9.140625" style="104"/>
    <col min="10241" max="10241" width="7" style="104" bestFit="1" customWidth="1"/>
    <col min="10242" max="10242" width="33.5703125" style="104" bestFit="1" customWidth="1"/>
    <col min="10243" max="10243" width="8.28515625" style="104" bestFit="1" customWidth="1"/>
    <col min="10244" max="10244" width="31.28515625" style="104" bestFit="1" customWidth="1"/>
    <col min="10245" max="10245" width="0" style="104" hidden="1" customWidth="1"/>
    <col min="10246" max="10246" width="11.140625" style="104" customWidth="1"/>
    <col min="10247" max="10247" width="15.42578125" style="104" customWidth="1"/>
    <col min="10248" max="10249" width="0" style="104" hidden="1" customWidth="1"/>
    <col min="10250" max="10250" width="14" style="104" bestFit="1" customWidth="1"/>
    <col min="10251" max="10254" width="0" style="104" hidden="1" customWidth="1"/>
    <col min="10255" max="10255" width="45.7109375" style="104" bestFit="1" customWidth="1"/>
    <col min="10256" max="10256" width="11.7109375" style="104" bestFit="1" customWidth="1"/>
    <col min="10257" max="10496" width="9.140625" style="104"/>
    <col min="10497" max="10497" width="7" style="104" bestFit="1" customWidth="1"/>
    <col min="10498" max="10498" width="33.5703125" style="104" bestFit="1" customWidth="1"/>
    <col min="10499" max="10499" width="8.28515625" style="104" bestFit="1" customWidth="1"/>
    <col min="10500" max="10500" width="31.28515625" style="104" bestFit="1" customWidth="1"/>
    <col min="10501" max="10501" width="0" style="104" hidden="1" customWidth="1"/>
    <col min="10502" max="10502" width="11.140625" style="104" customWidth="1"/>
    <col min="10503" max="10503" width="15.42578125" style="104" customWidth="1"/>
    <col min="10504" max="10505" width="0" style="104" hidden="1" customWidth="1"/>
    <col min="10506" max="10506" width="14" style="104" bestFit="1" customWidth="1"/>
    <col min="10507" max="10510" width="0" style="104" hidden="1" customWidth="1"/>
    <col min="10511" max="10511" width="45.7109375" style="104" bestFit="1" customWidth="1"/>
    <col min="10512" max="10512" width="11.7109375" style="104" bestFit="1" customWidth="1"/>
    <col min="10513" max="10752" width="9.140625" style="104"/>
    <col min="10753" max="10753" width="7" style="104" bestFit="1" customWidth="1"/>
    <col min="10754" max="10754" width="33.5703125" style="104" bestFit="1" customWidth="1"/>
    <col min="10755" max="10755" width="8.28515625" style="104" bestFit="1" customWidth="1"/>
    <col min="10756" max="10756" width="31.28515625" style="104" bestFit="1" customWidth="1"/>
    <col min="10757" max="10757" width="0" style="104" hidden="1" customWidth="1"/>
    <col min="10758" max="10758" width="11.140625" style="104" customWidth="1"/>
    <col min="10759" max="10759" width="15.42578125" style="104" customWidth="1"/>
    <col min="10760" max="10761" width="0" style="104" hidden="1" customWidth="1"/>
    <col min="10762" max="10762" width="14" style="104" bestFit="1" customWidth="1"/>
    <col min="10763" max="10766" width="0" style="104" hidden="1" customWidth="1"/>
    <col min="10767" max="10767" width="45.7109375" style="104" bestFit="1" customWidth="1"/>
    <col min="10768" max="10768" width="11.7109375" style="104" bestFit="1" customWidth="1"/>
    <col min="10769" max="11008" width="9.140625" style="104"/>
    <col min="11009" max="11009" width="7" style="104" bestFit="1" customWidth="1"/>
    <col min="11010" max="11010" width="33.5703125" style="104" bestFit="1" customWidth="1"/>
    <col min="11011" max="11011" width="8.28515625" style="104" bestFit="1" customWidth="1"/>
    <col min="11012" max="11012" width="31.28515625" style="104" bestFit="1" customWidth="1"/>
    <col min="11013" max="11013" width="0" style="104" hidden="1" customWidth="1"/>
    <col min="11014" max="11014" width="11.140625" style="104" customWidth="1"/>
    <col min="11015" max="11015" width="15.42578125" style="104" customWidth="1"/>
    <col min="11016" max="11017" width="0" style="104" hidden="1" customWidth="1"/>
    <col min="11018" max="11018" width="14" style="104" bestFit="1" customWidth="1"/>
    <col min="11019" max="11022" width="0" style="104" hidden="1" customWidth="1"/>
    <col min="11023" max="11023" width="45.7109375" style="104" bestFit="1" customWidth="1"/>
    <col min="11024" max="11024" width="11.7109375" style="104" bestFit="1" customWidth="1"/>
    <col min="11025" max="11264" width="9.140625" style="104"/>
    <col min="11265" max="11265" width="7" style="104" bestFit="1" customWidth="1"/>
    <col min="11266" max="11266" width="33.5703125" style="104" bestFit="1" customWidth="1"/>
    <col min="11267" max="11267" width="8.28515625" style="104" bestFit="1" customWidth="1"/>
    <col min="11268" max="11268" width="31.28515625" style="104" bestFit="1" customWidth="1"/>
    <col min="11269" max="11269" width="0" style="104" hidden="1" customWidth="1"/>
    <col min="11270" max="11270" width="11.140625" style="104" customWidth="1"/>
    <col min="11271" max="11271" width="15.42578125" style="104" customWidth="1"/>
    <col min="11272" max="11273" width="0" style="104" hidden="1" customWidth="1"/>
    <col min="11274" max="11274" width="14" style="104" bestFit="1" customWidth="1"/>
    <col min="11275" max="11278" width="0" style="104" hidden="1" customWidth="1"/>
    <col min="11279" max="11279" width="45.7109375" style="104" bestFit="1" customWidth="1"/>
    <col min="11280" max="11280" width="11.7109375" style="104" bestFit="1" customWidth="1"/>
    <col min="11281" max="11520" width="9.140625" style="104"/>
    <col min="11521" max="11521" width="7" style="104" bestFit="1" customWidth="1"/>
    <col min="11522" max="11522" width="33.5703125" style="104" bestFit="1" customWidth="1"/>
    <col min="11523" max="11523" width="8.28515625" style="104" bestFit="1" customWidth="1"/>
    <col min="11524" max="11524" width="31.28515625" style="104" bestFit="1" customWidth="1"/>
    <col min="11525" max="11525" width="0" style="104" hidden="1" customWidth="1"/>
    <col min="11526" max="11526" width="11.140625" style="104" customWidth="1"/>
    <col min="11527" max="11527" width="15.42578125" style="104" customWidth="1"/>
    <col min="11528" max="11529" width="0" style="104" hidden="1" customWidth="1"/>
    <col min="11530" max="11530" width="14" style="104" bestFit="1" customWidth="1"/>
    <col min="11531" max="11534" width="0" style="104" hidden="1" customWidth="1"/>
    <col min="11535" max="11535" width="45.7109375" style="104" bestFit="1" customWidth="1"/>
    <col min="11536" max="11536" width="11.7109375" style="104" bestFit="1" customWidth="1"/>
    <col min="11537" max="11776" width="9.140625" style="104"/>
    <col min="11777" max="11777" width="7" style="104" bestFit="1" customWidth="1"/>
    <col min="11778" max="11778" width="33.5703125" style="104" bestFit="1" customWidth="1"/>
    <col min="11779" max="11779" width="8.28515625" style="104" bestFit="1" customWidth="1"/>
    <col min="11780" max="11780" width="31.28515625" style="104" bestFit="1" customWidth="1"/>
    <col min="11781" max="11781" width="0" style="104" hidden="1" customWidth="1"/>
    <col min="11782" max="11782" width="11.140625" style="104" customWidth="1"/>
    <col min="11783" max="11783" width="15.42578125" style="104" customWidth="1"/>
    <col min="11784" max="11785" width="0" style="104" hidden="1" customWidth="1"/>
    <col min="11786" max="11786" width="14" style="104" bestFit="1" customWidth="1"/>
    <col min="11787" max="11790" width="0" style="104" hidden="1" customWidth="1"/>
    <col min="11791" max="11791" width="45.7109375" style="104" bestFit="1" customWidth="1"/>
    <col min="11792" max="11792" width="11.7109375" style="104" bestFit="1" customWidth="1"/>
    <col min="11793" max="12032" width="9.140625" style="104"/>
    <col min="12033" max="12033" width="7" style="104" bestFit="1" customWidth="1"/>
    <col min="12034" max="12034" width="33.5703125" style="104" bestFit="1" customWidth="1"/>
    <col min="12035" max="12035" width="8.28515625" style="104" bestFit="1" customWidth="1"/>
    <col min="12036" max="12036" width="31.28515625" style="104" bestFit="1" customWidth="1"/>
    <col min="12037" max="12037" width="0" style="104" hidden="1" customWidth="1"/>
    <col min="12038" max="12038" width="11.140625" style="104" customWidth="1"/>
    <col min="12039" max="12039" width="15.42578125" style="104" customWidth="1"/>
    <col min="12040" max="12041" width="0" style="104" hidden="1" customWidth="1"/>
    <col min="12042" max="12042" width="14" style="104" bestFit="1" customWidth="1"/>
    <col min="12043" max="12046" width="0" style="104" hidden="1" customWidth="1"/>
    <col min="12047" max="12047" width="45.7109375" style="104" bestFit="1" customWidth="1"/>
    <col min="12048" max="12048" width="11.7109375" style="104" bestFit="1" customWidth="1"/>
    <col min="12049" max="12288" width="9.140625" style="104"/>
    <col min="12289" max="12289" width="7" style="104" bestFit="1" customWidth="1"/>
    <col min="12290" max="12290" width="33.5703125" style="104" bestFit="1" customWidth="1"/>
    <col min="12291" max="12291" width="8.28515625" style="104" bestFit="1" customWidth="1"/>
    <col min="12292" max="12292" width="31.28515625" style="104" bestFit="1" customWidth="1"/>
    <col min="12293" max="12293" width="0" style="104" hidden="1" customWidth="1"/>
    <col min="12294" max="12294" width="11.140625" style="104" customWidth="1"/>
    <col min="12295" max="12295" width="15.42578125" style="104" customWidth="1"/>
    <col min="12296" max="12297" width="0" style="104" hidden="1" customWidth="1"/>
    <col min="12298" max="12298" width="14" style="104" bestFit="1" customWidth="1"/>
    <col min="12299" max="12302" width="0" style="104" hidden="1" customWidth="1"/>
    <col min="12303" max="12303" width="45.7109375" style="104" bestFit="1" customWidth="1"/>
    <col min="12304" max="12304" width="11.7109375" style="104" bestFit="1" customWidth="1"/>
    <col min="12305" max="12544" width="9.140625" style="104"/>
    <col min="12545" max="12545" width="7" style="104" bestFit="1" customWidth="1"/>
    <col min="12546" max="12546" width="33.5703125" style="104" bestFit="1" customWidth="1"/>
    <col min="12547" max="12547" width="8.28515625" style="104" bestFit="1" customWidth="1"/>
    <col min="12548" max="12548" width="31.28515625" style="104" bestFit="1" customWidth="1"/>
    <col min="12549" max="12549" width="0" style="104" hidden="1" customWidth="1"/>
    <col min="12550" max="12550" width="11.140625" style="104" customWidth="1"/>
    <col min="12551" max="12551" width="15.42578125" style="104" customWidth="1"/>
    <col min="12552" max="12553" width="0" style="104" hidden="1" customWidth="1"/>
    <col min="12554" max="12554" width="14" style="104" bestFit="1" customWidth="1"/>
    <col min="12555" max="12558" width="0" style="104" hidden="1" customWidth="1"/>
    <col min="12559" max="12559" width="45.7109375" style="104" bestFit="1" customWidth="1"/>
    <col min="12560" max="12560" width="11.7109375" style="104" bestFit="1" customWidth="1"/>
    <col min="12561" max="12800" width="9.140625" style="104"/>
    <col min="12801" max="12801" width="7" style="104" bestFit="1" customWidth="1"/>
    <col min="12802" max="12802" width="33.5703125" style="104" bestFit="1" customWidth="1"/>
    <col min="12803" max="12803" width="8.28515625" style="104" bestFit="1" customWidth="1"/>
    <col min="12804" max="12804" width="31.28515625" style="104" bestFit="1" customWidth="1"/>
    <col min="12805" max="12805" width="0" style="104" hidden="1" customWidth="1"/>
    <col min="12806" max="12806" width="11.140625" style="104" customWidth="1"/>
    <col min="12807" max="12807" width="15.42578125" style="104" customWidth="1"/>
    <col min="12808" max="12809" width="0" style="104" hidden="1" customWidth="1"/>
    <col min="12810" max="12810" width="14" style="104" bestFit="1" customWidth="1"/>
    <col min="12811" max="12814" width="0" style="104" hidden="1" customWidth="1"/>
    <col min="12815" max="12815" width="45.7109375" style="104" bestFit="1" customWidth="1"/>
    <col min="12816" max="12816" width="11.7109375" style="104" bestFit="1" customWidth="1"/>
    <col min="12817" max="13056" width="9.140625" style="104"/>
    <col min="13057" max="13057" width="7" style="104" bestFit="1" customWidth="1"/>
    <col min="13058" max="13058" width="33.5703125" style="104" bestFit="1" customWidth="1"/>
    <col min="13059" max="13059" width="8.28515625" style="104" bestFit="1" customWidth="1"/>
    <col min="13060" max="13060" width="31.28515625" style="104" bestFit="1" customWidth="1"/>
    <col min="13061" max="13061" width="0" style="104" hidden="1" customWidth="1"/>
    <col min="13062" max="13062" width="11.140625" style="104" customWidth="1"/>
    <col min="13063" max="13063" width="15.42578125" style="104" customWidth="1"/>
    <col min="13064" max="13065" width="0" style="104" hidden="1" customWidth="1"/>
    <col min="13066" max="13066" width="14" style="104" bestFit="1" customWidth="1"/>
    <col min="13067" max="13070" width="0" style="104" hidden="1" customWidth="1"/>
    <col min="13071" max="13071" width="45.7109375" style="104" bestFit="1" customWidth="1"/>
    <col min="13072" max="13072" width="11.7109375" style="104" bestFit="1" customWidth="1"/>
    <col min="13073" max="13312" width="9.140625" style="104"/>
    <col min="13313" max="13313" width="7" style="104" bestFit="1" customWidth="1"/>
    <col min="13314" max="13314" width="33.5703125" style="104" bestFit="1" customWidth="1"/>
    <col min="13315" max="13315" width="8.28515625" style="104" bestFit="1" customWidth="1"/>
    <col min="13316" max="13316" width="31.28515625" style="104" bestFit="1" customWidth="1"/>
    <col min="13317" max="13317" width="0" style="104" hidden="1" customWidth="1"/>
    <col min="13318" max="13318" width="11.140625" style="104" customWidth="1"/>
    <col min="13319" max="13319" width="15.42578125" style="104" customWidth="1"/>
    <col min="13320" max="13321" width="0" style="104" hidden="1" customWidth="1"/>
    <col min="13322" max="13322" width="14" style="104" bestFit="1" customWidth="1"/>
    <col min="13323" max="13326" width="0" style="104" hidden="1" customWidth="1"/>
    <col min="13327" max="13327" width="45.7109375" style="104" bestFit="1" customWidth="1"/>
    <col min="13328" max="13328" width="11.7109375" style="104" bestFit="1" customWidth="1"/>
    <col min="13329" max="13568" width="9.140625" style="104"/>
    <col min="13569" max="13569" width="7" style="104" bestFit="1" customWidth="1"/>
    <col min="13570" max="13570" width="33.5703125" style="104" bestFit="1" customWidth="1"/>
    <col min="13571" max="13571" width="8.28515625" style="104" bestFit="1" customWidth="1"/>
    <col min="13572" max="13572" width="31.28515625" style="104" bestFit="1" customWidth="1"/>
    <col min="13573" max="13573" width="0" style="104" hidden="1" customWidth="1"/>
    <col min="13574" max="13574" width="11.140625" style="104" customWidth="1"/>
    <col min="13575" max="13575" width="15.42578125" style="104" customWidth="1"/>
    <col min="13576" max="13577" width="0" style="104" hidden="1" customWidth="1"/>
    <col min="13578" max="13578" width="14" style="104" bestFit="1" customWidth="1"/>
    <col min="13579" max="13582" width="0" style="104" hidden="1" customWidth="1"/>
    <col min="13583" max="13583" width="45.7109375" style="104" bestFit="1" customWidth="1"/>
    <col min="13584" max="13584" width="11.7109375" style="104" bestFit="1" customWidth="1"/>
    <col min="13585" max="13824" width="9.140625" style="104"/>
    <col min="13825" max="13825" width="7" style="104" bestFit="1" customWidth="1"/>
    <col min="13826" max="13826" width="33.5703125" style="104" bestFit="1" customWidth="1"/>
    <col min="13827" max="13827" width="8.28515625" style="104" bestFit="1" customWidth="1"/>
    <col min="13828" max="13828" width="31.28515625" style="104" bestFit="1" customWidth="1"/>
    <col min="13829" max="13829" width="0" style="104" hidden="1" customWidth="1"/>
    <col min="13830" max="13830" width="11.140625" style="104" customWidth="1"/>
    <col min="13831" max="13831" width="15.42578125" style="104" customWidth="1"/>
    <col min="13832" max="13833" width="0" style="104" hidden="1" customWidth="1"/>
    <col min="13834" max="13834" width="14" style="104" bestFit="1" customWidth="1"/>
    <col min="13835" max="13838" width="0" style="104" hidden="1" customWidth="1"/>
    <col min="13839" max="13839" width="45.7109375" style="104" bestFit="1" customWidth="1"/>
    <col min="13840" max="13840" width="11.7109375" style="104" bestFit="1" customWidth="1"/>
    <col min="13841" max="14080" width="9.140625" style="104"/>
    <col min="14081" max="14081" width="7" style="104" bestFit="1" customWidth="1"/>
    <col min="14082" max="14082" width="33.5703125" style="104" bestFit="1" customWidth="1"/>
    <col min="14083" max="14083" width="8.28515625" style="104" bestFit="1" customWidth="1"/>
    <col min="14084" max="14084" width="31.28515625" style="104" bestFit="1" customWidth="1"/>
    <col min="14085" max="14085" width="0" style="104" hidden="1" customWidth="1"/>
    <col min="14086" max="14086" width="11.140625" style="104" customWidth="1"/>
    <col min="14087" max="14087" width="15.42578125" style="104" customWidth="1"/>
    <col min="14088" max="14089" width="0" style="104" hidden="1" customWidth="1"/>
    <col min="14090" max="14090" width="14" style="104" bestFit="1" customWidth="1"/>
    <col min="14091" max="14094" width="0" style="104" hidden="1" customWidth="1"/>
    <col min="14095" max="14095" width="45.7109375" style="104" bestFit="1" customWidth="1"/>
    <col min="14096" max="14096" width="11.7109375" style="104" bestFit="1" customWidth="1"/>
    <col min="14097" max="14336" width="9.140625" style="104"/>
    <col min="14337" max="14337" width="7" style="104" bestFit="1" customWidth="1"/>
    <col min="14338" max="14338" width="33.5703125" style="104" bestFit="1" customWidth="1"/>
    <col min="14339" max="14339" width="8.28515625" style="104" bestFit="1" customWidth="1"/>
    <col min="14340" max="14340" width="31.28515625" style="104" bestFit="1" customWidth="1"/>
    <col min="14341" max="14341" width="0" style="104" hidden="1" customWidth="1"/>
    <col min="14342" max="14342" width="11.140625" style="104" customWidth="1"/>
    <col min="14343" max="14343" width="15.42578125" style="104" customWidth="1"/>
    <col min="14344" max="14345" width="0" style="104" hidden="1" customWidth="1"/>
    <col min="14346" max="14346" width="14" style="104" bestFit="1" customWidth="1"/>
    <col min="14347" max="14350" width="0" style="104" hidden="1" customWidth="1"/>
    <col min="14351" max="14351" width="45.7109375" style="104" bestFit="1" customWidth="1"/>
    <col min="14352" max="14352" width="11.7109375" style="104" bestFit="1" customWidth="1"/>
    <col min="14353" max="14592" width="9.140625" style="104"/>
    <col min="14593" max="14593" width="7" style="104" bestFit="1" customWidth="1"/>
    <col min="14594" max="14594" width="33.5703125" style="104" bestFit="1" customWidth="1"/>
    <col min="14595" max="14595" width="8.28515625" style="104" bestFit="1" customWidth="1"/>
    <col min="14596" max="14596" width="31.28515625" style="104" bestFit="1" customWidth="1"/>
    <col min="14597" max="14597" width="0" style="104" hidden="1" customWidth="1"/>
    <col min="14598" max="14598" width="11.140625" style="104" customWidth="1"/>
    <col min="14599" max="14599" width="15.42578125" style="104" customWidth="1"/>
    <col min="14600" max="14601" width="0" style="104" hidden="1" customWidth="1"/>
    <col min="14602" max="14602" width="14" style="104" bestFit="1" customWidth="1"/>
    <col min="14603" max="14606" width="0" style="104" hidden="1" customWidth="1"/>
    <col min="14607" max="14607" width="45.7109375" style="104" bestFit="1" customWidth="1"/>
    <col min="14608" max="14608" width="11.7109375" style="104" bestFit="1" customWidth="1"/>
    <col min="14609" max="14848" width="9.140625" style="104"/>
    <col min="14849" max="14849" width="7" style="104" bestFit="1" customWidth="1"/>
    <col min="14850" max="14850" width="33.5703125" style="104" bestFit="1" customWidth="1"/>
    <col min="14851" max="14851" width="8.28515625" style="104" bestFit="1" customWidth="1"/>
    <col min="14852" max="14852" width="31.28515625" style="104" bestFit="1" customWidth="1"/>
    <col min="14853" max="14853" width="0" style="104" hidden="1" customWidth="1"/>
    <col min="14854" max="14854" width="11.140625" style="104" customWidth="1"/>
    <col min="14855" max="14855" width="15.42578125" style="104" customWidth="1"/>
    <col min="14856" max="14857" width="0" style="104" hidden="1" customWidth="1"/>
    <col min="14858" max="14858" width="14" style="104" bestFit="1" customWidth="1"/>
    <col min="14859" max="14862" width="0" style="104" hidden="1" customWidth="1"/>
    <col min="14863" max="14863" width="45.7109375" style="104" bestFit="1" customWidth="1"/>
    <col min="14864" max="14864" width="11.7109375" style="104" bestFit="1" customWidth="1"/>
    <col min="14865" max="15104" width="9.140625" style="104"/>
    <col min="15105" max="15105" width="7" style="104" bestFit="1" customWidth="1"/>
    <col min="15106" max="15106" width="33.5703125" style="104" bestFit="1" customWidth="1"/>
    <col min="15107" max="15107" width="8.28515625" style="104" bestFit="1" customWidth="1"/>
    <col min="15108" max="15108" width="31.28515625" style="104" bestFit="1" customWidth="1"/>
    <col min="15109" max="15109" width="0" style="104" hidden="1" customWidth="1"/>
    <col min="15110" max="15110" width="11.140625" style="104" customWidth="1"/>
    <col min="15111" max="15111" width="15.42578125" style="104" customWidth="1"/>
    <col min="15112" max="15113" width="0" style="104" hidden="1" customWidth="1"/>
    <col min="15114" max="15114" width="14" style="104" bestFit="1" customWidth="1"/>
    <col min="15115" max="15118" width="0" style="104" hidden="1" customWidth="1"/>
    <col min="15119" max="15119" width="45.7109375" style="104" bestFit="1" customWidth="1"/>
    <col min="15120" max="15120" width="11.7109375" style="104" bestFit="1" customWidth="1"/>
    <col min="15121" max="15360" width="9.140625" style="104"/>
    <col min="15361" max="15361" width="7" style="104" bestFit="1" customWidth="1"/>
    <col min="15362" max="15362" width="33.5703125" style="104" bestFit="1" customWidth="1"/>
    <col min="15363" max="15363" width="8.28515625" style="104" bestFit="1" customWidth="1"/>
    <col min="15364" max="15364" width="31.28515625" style="104" bestFit="1" customWidth="1"/>
    <col min="15365" max="15365" width="0" style="104" hidden="1" customWidth="1"/>
    <col min="15366" max="15366" width="11.140625" style="104" customWidth="1"/>
    <col min="15367" max="15367" width="15.42578125" style="104" customWidth="1"/>
    <col min="15368" max="15369" width="0" style="104" hidden="1" customWidth="1"/>
    <col min="15370" max="15370" width="14" style="104" bestFit="1" customWidth="1"/>
    <col min="15371" max="15374" width="0" style="104" hidden="1" customWidth="1"/>
    <col min="15375" max="15375" width="45.7109375" style="104" bestFit="1" customWidth="1"/>
    <col min="15376" max="15376" width="11.7109375" style="104" bestFit="1" customWidth="1"/>
    <col min="15377" max="15616" width="9.140625" style="104"/>
    <col min="15617" max="15617" width="7" style="104" bestFit="1" customWidth="1"/>
    <col min="15618" max="15618" width="33.5703125" style="104" bestFit="1" customWidth="1"/>
    <col min="15619" max="15619" width="8.28515625" style="104" bestFit="1" customWidth="1"/>
    <col min="15620" max="15620" width="31.28515625" style="104" bestFit="1" customWidth="1"/>
    <col min="15621" max="15621" width="0" style="104" hidden="1" customWidth="1"/>
    <col min="15622" max="15622" width="11.140625" style="104" customWidth="1"/>
    <col min="15623" max="15623" width="15.42578125" style="104" customWidth="1"/>
    <col min="15624" max="15625" width="0" style="104" hidden="1" customWidth="1"/>
    <col min="15626" max="15626" width="14" style="104" bestFit="1" customWidth="1"/>
    <col min="15627" max="15630" width="0" style="104" hidden="1" customWidth="1"/>
    <col min="15631" max="15631" width="45.7109375" style="104" bestFit="1" customWidth="1"/>
    <col min="15632" max="15632" width="11.7109375" style="104" bestFit="1" customWidth="1"/>
    <col min="15633" max="15872" width="9.140625" style="104"/>
    <col min="15873" max="15873" width="7" style="104" bestFit="1" customWidth="1"/>
    <col min="15874" max="15874" width="33.5703125" style="104" bestFit="1" customWidth="1"/>
    <col min="15875" max="15875" width="8.28515625" style="104" bestFit="1" customWidth="1"/>
    <col min="15876" max="15876" width="31.28515625" style="104" bestFit="1" customWidth="1"/>
    <col min="15877" max="15877" width="0" style="104" hidden="1" customWidth="1"/>
    <col min="15878" max="15878" width="11.140625" style="104" customWidth="1"/>
    <col min="15879" max="15879" width="15.42578125" style="104" customWidth="1"/>
    <col min="15880" max="15881" width="0" style="104" hidden="1" customWidth="1"/>
    <col min="15882" max="15882" width="14" style="104" bestFit="1" customWidth="1"/>
    <col min="15883" max="15886" width="0" style="104" hidden="1" customWidth="1"/>
    <col min="15887" max="15887" width="45.7109375" style="104" bestFit="1" customWidth="1"/>
    <col min="15888" max="15888" width="11.7109375" style="104" bestFit="1" customWidth="1"/>
    <col min="15889" max="16128" width="9.140625" style="104"/>
    <col min="16129" max="16129" width="7" style="104" bestFit="1" customWidth="1"/>
    <col min="16130" max="16130" width="33.5703125" style="104" bestFit="1" customWidth="1"/>
    <col min="16131" max="16131" width="8.28515625" style="104" bestFit="1" customWidth="1"/>
    <col min="16132" max="16132" width="31.28515625" style="104" bestFit="1" customWidth="1"/>
    <col min="16133" max="16133" width="0" style="104" hidden="1" customWidth="1"/>
    <col min="16134" max="16134" width="11.140625" style="104" customWidth="1"/>
    <col min="16135" max="16135" width="15.42578125" style="104" customWidth="1"/>
    <col min="16136" max="16137" width="0" style="104" hidden="1" customWidth="1"/>
    <col min="16138" max="16138" width="14" style="104" bestFit="1" customWidth="1"/>
    <col min="16139" max="16142" width="0" style="104" hidden="1" customWidth="1"/>
    <col min="16143" max="16143" width="45.7109375" style="104" bestFit="1" customWidth="1"/>
    <col min="16144" max="16144" width="11.7109375" style="104" bestFit="1" customWidth="1"/>
    <col min="16145" max="16384" width="9.140625" style="104"/>
  </cols>
  <sheetData>
    <row r="1" spans="1:15" s="98" customFormat="1">
      <c r="A1" s="94" t="s">
        <v>170</v>
      </c>
      <c r="B1" s="94" t="s">
        <v>171</v>
      </c>
      <c r="C1" s="94" t="s">
        <v>172</v>
      </c>
      <c r="D1" s="94" t="s">
        <v>173</v>
      </c>
      <c r="E1" s="94" t="s">
        <v>174</v>
      </c>
      <c r="F1" s="95" t="s">
        <v>175</v>
      </c>
      <c r="G1" s="94" t="s">
        <v>176</v>
      </c>
      <c r="H1" s="94" t="s">
        <v>177</v>
      </c>
      <c r="I1" s="94" t="s">
        <v>178</v>
      </c>
      <c r="J1" s="96" t="s">
        <v>179</v>
      </c>
      <c r="K1" s="94" t="s">
        <v>180</v>
      </c>
      <c r="L1" s="94" t="s">
        <v>181</v>
      </c>
      <c r="M1" s="94" t="s">
        <v>182</v>
      </c>
      <c r="N1" s="94" t="s">
        <v>183</v>
      </c>
      <c r="O1" s="97" t="s">
        <v>110</v>
      </c>
    </row>
    <row r="2" spans="1:15">
      <c r="A2" s="99">
        <v>55023</v>
      </c>
      <c r="B2" s="99" t="s">
        <v>184</v>
      </c>
      <c r="C2" s="99">
        <v>1031</v>
      </c>
      <c r="D2" s="99" t="s">
        <v>185</v>
      </c>
      <c r="E2" s="99">
        <v>1</v>
      </c>
      <c r="F2" s="100">
        <v>0</v>
      </c>
      <c r="G2" s="99" t="s">
        <v>186</v>
      </c>
      <c r="H2" s="99">
        <v>0</v>
      </c>
      <c r="I2" s="99">
        <v>0</v>
      </c>
      <c r="J2" s="101">
        <v>289133.73</v>
      </c>
      <c r="K2" s="99">
        <v>0</v>
      </c>
      <c r="L2" s="99">
        <v>289133.73</v>
      </c>
      <c r="M2" s="99">
        <v>0</v>
      </c>
      <c r="N2" s="102">
        <v>0</v>
      </c>
      <c r="O2" s="103" t="s">
        <v>187</v>
      </c>
    </row>
    <row r="3" spans="1:15">
      <c r="A3" s="99">
        <v>55023</v>
      </c>
      <c r="B3" s="99" t="s">
        <v>184</v>
      </c>
      <c r="C3" s="99">
        <v>1032</v>
      </c>
      <c r="D3" s="99" t="s">
        <v>188</v>
      </c>
      <c r="E3" s="99">
        <v>1</v>
      </c>
      <c r="F3" s="100">
        <v>0</v>
      </c>
      <c r="G3" s="99" t="s">
        <v>186</v>
      </c>
      <c r="H3" s="99">
        <v>0</v>
      </c>
      <c r="I3" s="99">
        <v>0</v>
      </c>
      <c r="J3" s="101">
        <v>970.97</v>
      </c>
      <c r="K3" s="99">
        <v>0</v>
      </c>
      <c r="L3" s="99">
        <v>970.97</v>
      </c>
      <c r="M3" s="99">
        <v>0</v>
      </c>
      <c r="N3" s="102">
        <v>0</v>
      </c>
      <c r="O3" s="103" t="s">
        <v>187</v>
      </c>
    </row>
    <row r="4" spans="1:15">
      <c r="A4" s="99">
        <v>55023</v>
      </c>
      <c r="B4" s="99" t="s">
        <v>184</v>
      </c>
      <c r="C4" s="99">
        <v>1034</v>
      </c>
      <c r="D4" s="99" t="s">
        <v>189</v>
      </c>
      <c r="E4" s="99">
        <v>1</v>
      </c>
      <c r="F4" s="100">
        <v>0</v>
      </c>
      <c r="G4" s="99" t="s">
        <v>186</v>
      </c>
      <c r="H4" s="99">
        <v>0</v>
      </c>
      <c r="I4" s="99">
        <v>0</v>
      </c>
      <c r="J4" s="101">
        <v>250.47</v>
      </c>
      <c r="K4" s="99">
        <v>0</v>
      </c>
      <c r="L4" s="99">
        <v>250.47</v>
      </c>
      <c r="M4" s="99">
        <v>0</v>
      </c>
      <c r="N4" s="102">
        <v>0</v>
      </c>
      <c r="O4" s="103" t="s">
        <v>187</v>
      </c>
    </row>
    <row r="5" spans="1:15">
      <c r="A5" s="99">
        <v>55023</v>
      </c>
      <c r="B5" s="99" t="s">
        <v>184</v>
      </c>
      <c r="C5" s="99">
        <v>1036</v>
      </c>
      <c r="D5" s="99" t="s">
        <v>190</v>
      </c>
      <c r="E5" s="99">
        <v>1</v>
      </c>
      <c r="F5" s="100">
        <v>0</v>
      </c>
      <c r="G5" s="99" t="s">
        <v>186</v>
      </c>
      <c r="H5" s="99">
        <v>0</v>
      </c>
      <c r="I5" s="99">
        <v>0</v>
      </c>
      <c r="J5" s="101">
        <v>7150.73</v>
      </c>
      <c r="K5" s="99">
        <v>0</v>
      </c>
      <c r="L5" s="99">
        <v>7150.73</v>
      </c>
      <c r="M5" s="99">
        <v>0</v>
      </c>
      <c r="N5" s="102">
        <v>0</v>
      </c>
      <c r="O5" s="103" t="s">
        <v>187</v>
      </c>
    </row>
    <row r="6" spans="1:15">
      <c r="A6" s="99">
        <v>55023</v>
      </c>
      <c r="B6" s="99" t="s">
        <v>184</v>
      </c>
      <c r="C6" s="99">
        <v>1038</v>
      </c>
      <c r="D6" s="99" t="s">
        <v>191</v>
      </c>
      <c r="E6" s="99">
        <v>1</v>
      </c>
      <c r="F6" s="100">
        <v>0</v>
      </c>
      <c r="G6" s="99" t="s">
        <v>186</v>
      </c>
      <c r="H6" s="99">
        <v>0</v>
      </c>
      <c r="I6" s="99">
        <v>0</v>
      </c>
      <c r="J6" s="101">
        <v>27257.5</v>
      </c>
      <c r="K6" s="99">
        <v>0</v>
      </c>
      <c r="L6" s="99">
        <v>27257.5</v>
      </c>
      <c r="M6" s="99">
        <v>0</v>
      </c>
      <c r="N6" s="102">
        <v>0</v>
      </c>
      <c r="O6" s="103" t="s">
        <v>187</v>
      </c>
    </row>
    <row r="7" spans="1:15">
      <c r="A7" s="99">
        <v>55023</v>
      </c>
      <c r="B7" s="99" t="s">
        <v>184</v>
      </c>
      <c r="C7" s="99">
        <v>1039</v>
      </c>
      <c r="D7" s="99" t="s">
        <v>192</v>
      </c>
      <c r="E7" s="99">
        <v>1</v>
      </c>
      <c r="F7" s="100">
        <v>0</v>
      </c>
      <c r="G7" s="99" t="s">
        <v>186</v>
      </c>
      <c r="H7" s="99">
        <v>0</v>
      </c>
      <c r="I7" s="99">
        <v>0</v>
      </c>
      <c r="J7" s="101">
        <v>46032.160000000003</v>
      </c>
      <c r="K7" s="99">
        <v>0</v>
      </c>
      <c r="L7" s="99">
        <v>46032.160000000003</v>
      </c>
      <c r="M7" s="99">
        <v>0</v>
      </c>
      <c r="N7" s="102">
        <v>0</v>
      </c>
      <c r="O7" s="103" t="s">
        <v>187</v>
      </c>
    </row>
    <row r="8" spans="1:15">
      <c r="A8" s="99">
        <v>55023</v>
      </c>
      <c r="B8" s="99" t="s">
        <v>184</v>
      </c>
      <c r="C8" s="99">
        <v>1621</v>
      </c>
      <c r="D8" s="99" t="s">
        <v>193</v>
      </c>
      <c r="E8" s="99">
        <v>1</v>
      </c>
      <c r="F8" s="100">
        <v>0</v>
      </c>
      <c r="G8" s="99" t="s">
        <v>186</v>
      </c>
      <c r="H8" s="99">
        <v>0</v>
      </c>
      <c r="I8" s="99">
        <v>0</v>
      </c>
      <c r="J8" s="101">
        <v>176118.56</v>
      </c>
      <c r="K8" s="99">
        <v>0</v>
      </c>
      <c r="L8" s="99">
        <v>176118.56</v>
      </c>
      <c r="M8" s="99">
        <v>0</v>
      </c>
      <c r="N8" s="102">
        <v>0</v>
      </c>
      <c r="O8" s="103" t="s">
        <v>187</v>
      </c>
    </row>
    <row r="9" spans="1:15">
      <c r="A9" s="99">
        <v>55023</v>
      </c>
      <c r="B9" s="99" t="s">
        <v>184</v>
      </c>
      <c r="C9" s="99">
        <v>1622</v>
      </c>
      <c r="D9" s="99" t="s">
        <v>194</v>
      </c>
      <c r="E9" s="99">
        <v>1</v>
      </c>
      <c r="F9" s="100">
        <v>0</v>
      </c>
      <c r="G9" s="99" t="s">
        <v>186</v>
      </c>
      <c r="H9" s="99">
        <v>0</v>
      </c>
      <c r="I9" s="99">
        <v>0</v>
      </c>
      <c r="J9" s="101">
        <v>459.03</v>
      </c>
      <c r="K9" s="99">
        <v>0</v>
      </c>
      <c r="L9" s="99">
        <v>459.03</v>
      </c>
      <c r="M9" s="99">
        <v>0</v>
      </c>
      <c r="N9" s="102">
        <v>0</v>
      </c>
      <c r="O9" s="103" t="s">
        <v>187</v>
      </c>
    </row>
    <row r="10" spans="1:15">
      <c r="A10" s="99">
        <v>55023</v>
      </c>
      <c r="B10" s="99" t="s">
        <v>184</v>
      </c>
      <c r="C10" s="99">
        <v>1628</v>
      </c>
      <c r="D10" s="99" t="s">
        <v>195</v>
      </c>
      <c r="E10" s="99">
        <v>1</v>
      </c>
      <c r="F10" s="100">
        <v>0</v>
      </c>
      <c r="G10" s="99" t="s">
        <v>186</v>
      </c>
      <c r="H10" s="99">
        <v>0</v>
      </c>
      <c r="I10" s="99">
        <v>0</v>
      </c>
      <c r="J10" s="101">
        <v>17574.72</v>
      </c>
      <c r="K10" s="99">
        <v>0</v>
      </c>
      <c r="L10" s="99">
        <v>17574.72</v>
      </c>
      <c r="M10" s="99">
        <v>0</v>
      </c>
      <c r="N10" s="102">
        <v>0</v>
      </c>
      <c r="O10" s="103" t="s">
        <v>187</v>
      </c>
    </row>
    <row r="11" spans="1:15">
      <c r="A11" s="99">
        <v>55023</v>
      </c>
      <c r="B11" s="99" t="s">
        <v>184</v>
      </c>
      <c r="C11" s="99">
        <v>1629</v>
      </c>
      <c r="D11" s="99" t="s">
        <v>196</v>
      </c>
      <c r="E11" s="99">
        <v>1</v>
      </c>
      <c r="F11" s="100">
        <v>0</v>
      </c>
      <c r="G11" s="99" t="s">
        <v>186</v>
      </c>
      <c r="H11" s="99">
        <v>0</v>
      </c>
      <c r="I11" s="99">
        <v>0</v>
      </c>
      <c r="J11" s="101">
        <v>22525.93</v>
      </c>
      <c r="K11" s="99">
        <v>0</v>
      </c>
      <c r="L11" s="99">
        <v>22525.93</v>
      </c>
      <c r="M11" s="99">
        <v>0</v>
      </c>
      <c r="N11" s="102">
        <v>0</v>
      </c>
      <c r="O11" s="103" t="s">
        <v>187</v>
      </c>
    </row>
    <row r="12" spans="1:15">
      <c r="A12" s="99">
        <v>55023</v>
      </c>
      <c r="B12" s="99" t="s">
        <v>184</v>
      </c>
      <c r="C12" s="99">
        <v>1801</v>
      </c>
      <c r="D12" s="99" t="s">
        <v>197</v>
      </c>
      <c r="E12" s="99">
        <v>1</v>
      </c>
      <c r="F12" s="100">
        <v>0</v>
      </c>
      <c r="G12" s="99" t="s">
        <v>186</v>
      </c>
      <c r="H12" s="99">
        <v>0</v>
      </c>
      <c r="I12" s="99">
        <v>0</v>
      </c>
      <c r="J12" s="101">
        <v>3713.88</v>
      </c>
      <c r="K12" s="99">
        <v>0</v>
      </c>
      <c r="L12" s="99">
        <v>3713.88</v>
      </c>
      <c r="M12" s="99">
        <v>0</v>
      </c>
      <c r="N12" s="102">
        <v>0</v>
      </c>
      <c r="O12" s="103" t="s">
        <v>187</v>
      </c>
    </row>
    <row r="13" spans="1:15">
      <c r="A13" s="99">
        <v>55023</v>
      </c>
      <c r="B13" s="99" t="s">
        <v>184</v>
      </c>
      <c r="C13" s="99">
        <v>1893</v>
      </c>
      <c r="D13" s="99" t="s">
        <v>198</v>
      </c>
      <c r="E13" s="99">
        <v>1</v>
      </c>
      <c r="F13" s="100">
        <v>0</v>
      </c>
      <c r="G13" s="99" t="s">
        <v>186</v>
      </c>
      <c r="H13" s="99">
        <v>0</v>
      </c>
      <c r="I13" s="99">
        <v>0</v>
      </c>
      <c r="J13" s="101">
        <v>11994.48</v>
      </c>
      <c r="K13" s="99">
        <v>0</v>
      </c>
      <c r="L13" s="99">
        <v>11994.48</v>
      </c>
      <c r="M13" s="99">
        <v>0</v>
      </c>
      <c r="N13" s="102">
        <v>0</v>
      </c>
      <c r="O13" s="103" t="s">
        <v>187</v>
      </c>
    </row>
    <row r="14" spans="1:15">
      <c r="A14" s="99">
        <v>55023</v>
      </c>
      <c r="B14" s="99" t="s">
        <v>184</v>
      </c>
      <c r="C14" s="99">
        <v>1991</v>
      </c>
      <c r="D14" s="99" t="s">
        <v>199</v>
      </c>
      <c r="E14" s="99">
        <v>1</v>
      </c>
      <c r="F14" s="100">
        <v>0</v>
      </c>
      <c r="G14" s="99" t="s">
        <v>186</v>
      </c>
      <c r="H14" s="99">
        <v>0</v>
      </c>
      <c r="I14" s="99">
        <v>0</v>
      </c>
      <c r="J14" s="101">
        <v>-36021.72</v>
      </c>
      <c r="K14" s="99">
        <v>0</v>
      </c>
      <c r="L14" s="99">
        <v>-36021.72</v>
      </c>
      <c r="M14" s="99">
        <v>0</v>
      </c>
      <c r="N14" s="102">
        <v>0</v>
      </c>
      <c r="O14" s="103"/>
    </row>
    <row r="15" spans="1:15">
      <c r="A15" s="99">
        <v>55023</v>
      </c>
      <c r="B15" s="99" t="s">
        <v>184</v>
      </c>
      <c r="C15" s="99">
        <v>2151</v>
      </c>
      <c r="D15" s="99" t="s">
        <v>200</v>
      </c>
      <c r="E15" s="99">
        <v>1</v>
      </c>
      <c r="F15" s="100">
        <v>0</v>
      </c>
      <c r="G15" s="99" t="s">
        <v>186</v>
      </c>
      <c r="H15" s="99">
        <v>0</v>
      </c>
      <c r="I15" s="99">
        <v>0</v>
      </c>
      <c r="J15" s="101">
        <v>8145.47</v>
      </c>
      <c r="K15" s="99">
        <v>0</v>
      </c>
      <c r="L15" s="99">
        <v>8145.47</v>
      </c>
      <c r="M15" s="99">
        <v>0</v>
      </c>
      <c r="N15" s="102">
        <v>0</v>
      </c>
      <c r="O15" s="103"/>
    </row>
    <row r="16" spans="1:15">
      <c r="A16" s="99">
        <v>55023</v>
      </c>
      <c r="B16" s="99" t="s">
        <v>184</v>
      </c>
      <c r="C16" s="99">
        <v>2161</v>
      </c>
      <c r="D16" s="99" t="s">
        <v>201</v>
      </c>
      <c r="E16" s="99">
        <v>1</v>
      </c>
      <c r="F16" s="100">
        <v>0</v>
      </c>
      <c r="G16" s="99" t="s">
        <v>186</v>
      </c>
      <c r="H16" s="99">
        <v>0</v>
      </c>
      <c r="I16" s="99">
        <v>0</v>
      </c>
      <c r="J16" s="101">
        <v>1521.56</v>
      </c>
      <c r="K16" s="99">
        <v>0</v>
      </c>
      <c r="L16" s="99">
        <v>1521.56</v>
      </c>
      <c r="M16" s="99">
        <v>0</v>
      </c>
      <c r="N16" s="102">
        <v>0</v>
      </c>
      <c r="O16" s="103"/>
    </row>
    <row r="17" spans="1:15">
      <c r="A17" s="99">
        <v>55023</v>
      </c>
      <c r="B17" s="99" t="s">
        <v>184</v>
      </c>
      <c r="C17" s="99">
        <v>2185</v>
      </c>
      <c r="D17" s="99" t="s">
        <v>202</v>
      </c>
      <c r="E17" s="99">
        <v>1</v>
      </c>
      <c r="F17" s="100">
        <v>0</v>
      </c>
      <c r="G17" s="99" t="s">
        <v>186</v>
      </c>
      <c r="H17" s="99">
        <v>4583.1899999999996</v>
      </c>
      <c r="I17" s="99">
        <v>4583.1899999999996</v>
      </c>
      <c r="J17" s="101">
        <v>4583.1899999999996</v>
      </c>
      <c r="K17" s="99">
        <v>0</v>
      </c>
      <c r="L17" s="99">
        <v>0</v>
      </c>
      <c r="M17" s="99">
        <v>0</v>
      </c>
      <c r="N17" s="102">
        <v>-4583.1899999999996</v>
      </c>
      <c r="O17" s="103"/>
    </row>
    <row r="18" spans="1:15">
      <c r="A18" s="99">
        <v>55023</v>
      </c>
      <c r="B18" s="99" t="s">
        <v>184</v>
      </c>
      <c r="C18" s="99">
        <v>2692</v>
      </c>
      <c r="D18" s="99" t="s">
        <v>203</v>
      </c>
      <c r="E18" s="99">
        <v>1</v>
      </c>
      <c r="F18" s="100">
        <v>0</v>
      </c>
      <c r="G18" s="99" t="s">
        <v>186</v>
      </c>
      <c r="H18" s="99">
        <v>0</v>
      </c>
      <c r="I18" s="99">
        <v>0</v>
      </c>
      <c r="J18" s="101">
        <v>122.86</v>
      </c>
      <c r="K18" s="99">
        <v>0</v>
      </c>
      <c r="L18" s="99">
        <v>122.86</v>
      </c>
      <c r="M18" s="99">
        <v>0</v>
      </c>
      <c r="N18" s="102">
        <v>0</v>
      </c>
      <c r="O18" s="103"/>
    </row>
    <row r="19" spans="1:15">
      <c r="A19" s="99">
        <v>55023</v>
      </c>
      <c r="B19" s="99" t="s">
        <v>184</v>
      </c>
      <c r="C19" s="99">
        <v>2801</v>
      </c>
      <c r="D19" s="99" t="s">
        <v>204</v>
      </c>
      <c r="E19" s="99">
        <v>1</v>
      </c>
      <c r="F19" s="100">
        <v>0</v>
      </c>
      <c r="G19" s="99" t="s">
        <v>186</v>
      </c>
      <c r="H19" s="99">
        <v>0</v>
      </c>
      <c r="I19" s="99">
        <v>0</v>
      </c>
      <c r="J19" s="101">
        <v>1726.55</v>
      </c>
      <c r="K19" s="99">
        <v>0</v>
      </c>
      <c r="L19" s="99">
        <v>1726.55</v>
      </c>
      <c r="M19" s="99">
        <v>0</v>
      </c>
      <c r="N19" s="102">
        <v>0</v>
      </c>
      <c r="O19" s="103"/>
    </row>
    <row r="20" spans="1:15">
      <c r="A20" s="99">
        <v>55023</v>
      </c>
      <c r="B20" s="99" t="s">
        <v>184</v>
      </c>
      <c r="C20" s="99">
        <v>2811</v>
      </c>
      <c r="D20" s="99" t="s">
        <v>205</v>
      </c>
      <c r="E20" s="99">
        <v>1</v>
      </c>
      <c r="F20" s="100">
        <v>0</v>
      </c>
      <c r="G20" s="99" t="s">
        <v>186</v>
      </c>
      <c r="H20" s="99">
        <v>0</v>
      </c>
      <c r="I20" s="99">
        <v>0</v>
      </c>
      <c r="J20" s="101">
        <v>373.1</v>
      </c>
      <c r="K20" s="99">
        <v>0</v>
      </c>
      <c r="L20" s="99">
        <v>373.1</v>
      </c>
      <c r="M20" s="99">
        <v>0</v>
      </c>
      <c r="N20" s="102">
        <v>0</v>
      </c>
      <c r="O20" s="103"/>
    </row>
    <row r="21" spans="1:15">
      <c r="A21" s="99">
        <v>55023</v>
      </c>
      <c r="B21" s="99" t="s">
        <v>184</v>
      </c>
      <c r="C21" s="99">
        <v>2871</v>
      </c>
      <c r="D21" s="99" t="s">
        <v>206</v>
      </c>
      <c r="E21" s="99">
        <v>1</v>
      </c>
      <c r="F21" s="100">
        <v>0</v>
      </c>
      <c r="G21" s="99" t="s">
        <v>186</v>
      </c>
      <c r="H21" s="99">
        <v>0</v>
      </c>
      <c r="I21" s="99">
        <v>0</v>
      </c>
      <c r="J21" s="101">
        <v>86.69</v>
      </c>
      <c r="K21" s="99">
        <v>0</v>
      </c>
      <c r="L21" s="99">
        <v>86.69</v>
      </c>
      <c r="M21" s="99">
        <v>0</v>
      </c>
      <c r="N21" s="102">
        <v>0</v>
      </c>
      <c r="O21" s="103"/>
    </row>
    <row r="22" spans="1:15">
      <c r="A22" s="99">
        <v>55023</v>
      </c>
      <c r="B22" s="99" t="s">
        <v>184</v>
      </c>
      <c r="C22" s="99">
        <v>3061</v>
      </c>
      <c r="D22" s="99" t="s">
        <v>207</v>
      </c>
      <c r="E22" s="99">
        <v>1</v>
      </c>
      <c r="F22" s="100">
        <v>0</v>
      </c>
      <c r="G22" s="99" t="s">
        <v>186</v>
      </c>
      <c r="H22" s="99">
        <v>0</v>
      </c>
      <c r="I22" s="99">
        <v>0</v>
      </c>
      <c r="J22" s="101">
        <v>32.94</v>
      </c>
      <c r="K22" s="99">
        <v>0</v>
      </c>
      <c r="L22" s="99">
        <v>32.94</v>
      </c>
      <c r="M22" s="99">
        <v>0</v>
      </c>
      <c r="N22" s="102">
        <v>0</v>
      </c>
      <c r="O22" s="103"/>
    </row>
    <row r="23" spans="1:15">
      <c r="A23" s="99">
        <v>55023</v>
      </c>
      <c r="B23" s="99" t="s">
        <v>184</v>
      </c>
      <c r="C23" s="99">
        <v>3091</v>
      </c>
      <c r="D23" s="99" t="s">
        <v>208</v>
      </c>
      <c r="E23" s="99">
        <v>1</v>
      </c>
      <c r="F23" s="100">
        <v>0</v>
      </c>
      <c r="G23" s="99" t="s">
        <v>186</v>
      </c>
      <c r="H23" s="99">
        <v>0</v>
      </c>
      <c r="I23" s="99">
        <v>0</v>
      </c>
      <c r="J23" s="101">
        <v>42.39</v>
      </c>
      <c r="K23" s="99">
        <v>0</v>
      </c>
      <c r="L23" s="99">
        <v>42.39</v>
      </c>
      <c r="M23" s="99">
        <v>0</v>
      </c>
      <c r="N23" s="102">
        <v>0</v>
      </c>
      <c r="O23" s="103"/>
    </row>
    <row r="24" spans="1:15">
      <c r="A24" s="99">
        <v>55023</v>
      </c>
      <c r="B24" s="99" t="s">
        <v>184</v>
      </c>
      <c r="C24" s="99">
        <v>3301</v>
      </c>
      <c r="D24" s="99" t="s">
        <v>209</v>
      </c>
      <c r="E24" s="99">
        <v>1</v>
      </c>
      <c r="F24" s="100">
        <v>0</v>
      </c>
      <c r="G24" s="99" t="s">
        <v>186</v>
      </c>
      <c r="H24" s="99">
        <v>0</v>
      </c>
      <c r="I24" s="99">
        <v>0</v>
      </c>
      <c r="J24" s="101">
        <v>1710.32</v>
      </c>
      <c r="K24" s="99">
        <v>0</v>
      </c>
      <c r="L24" s="99">
        <v>1710.32</v>
      </c>
      <c r="M24" s="99">
        <v>0</v>
      </c>
      <c r="N24" s="102">
        <v>0</v>
      </c>
      <c r="O24" s="103"/>
    </row>
    <row r="25" spans="1:15">
      <c r="A25" s="99">
        <v>55023</v>
      </c>
      <c r="B25" s="99" t="s">
        <v>184</v>
      </c>
      <c r="C25" s="99">
        <v>3311</v>
      </c>
      <c r="D25" s="99" t="s">
        <v>210</v>
      </c>
      <c r="E25" s="99">
        <v>1</v>
      </c>
      <c r="F25" s="100">
        <v>0</v>
      </c>
      <c r="G25" s="99" t="s">
        <v>186</v>
      </c>
      <c r="H25" s="99">
        <v>0</v>
      </c>
      <c r="I25" s="99">
        <v>0</v>
      </c>
      <c r="J25" s="101">
        <v>425.72</v>
      </c>
      <c r="K25" s="99">
        <v>0</v>
      </c>
      <c r="L25" s="99">
        <v>425.72</v>
      </c>
      <c r="M25" s="99">
        <v>0</v>
      </c>
      <c r="N25" s="102">
        <v>0</v>
      </c>
      <c r="O25" s="103"/>
    </row>
    <row r="26" spans="1:15">
      <c r="A26" s="99">
        <v>55023</v>
      </c>
      <c r="B26" s="99" t="s">
        <v>184</v>
      </c>
      <c r="C26" s="99">
        <v>3421</v>
      </c>
      <c r="D26" s="99" t="s">
        <v>211</v>
      </c>
      <c r="E26" s="99">
        <v>1</v>
      </c>
      <c r="F26" s="100">
        <v>0</v>
      </c>
      <c r="G26" s="99" t="s">
        <v>186</v>
      </c>
      <c r="H26" s="99">
        <v>0</v>
      </c>
      <c r="I26" s="99">
        <v>0</v>
      </c>
      <c r="J26" s="101">
        <v>30.06</v>
      </c>
      <c r="K26" s="99">
        <v>0</v>
      </c>
      <c r="L26" s="99">
        <v>30.06</v>
      </c>
      <c r="M26" s="99">
        <v>0</v>
      </c>
      <c r="N26" s="102">
        <v>0</v>
      </c>
      <c r="O26" s="103"/>
    </row>
    <row r="27" spans="1:15">
      <c r="A27" s="99">
        <v>55023</v>
      </c>
      <c r="B27" s="99" t="s">
        <v>184</v>
      </c>
      <c r="C27" s="99">
        <v>3461</v>
      </c>
      <c r="D27" s="99" t="s">
        <v>212</v>
      </c>
      <c r="E27" s="99">
        <v>1</v>
      </c>
      <c r="F27" s="100">
        <v>0</v>
      </c>
      <c r="G27" s="99" t="s">
        <v>186</v>
      </c>
      <c r="H27" s="99">
        <v>0</v>
      </c>
      <c r="I27" s="99">
        <v>0</v>
      </c>
      <c r="J27" s="101">
        <v>249.83</v>
      </c>
      <c r="K27" s="99">
        <v>0</v>
      </c>
      <c r="L27" s="99">
        <v>249.83</v>
      </c>
      <c r="M27" s="99">
        <v>0</v>
      </c>
      <c r="N27" s="102">
        <v>0</v>
      </c>
      <c r="O27" s="103"/>
    </row>
    <row r="28" spans="1:15">
      <c r="A28" s="99">
        <v>55023</v>
      </c>
      <c r="B28" s="99" t="s">
        <v>184</v>
      </c>
      <c r="C28" s="99">
        <v>3501</v>
      </c>
      <c r="D28" s="99" t="s">
        <v>213</v>
      </c>
      <c r="E28" s="99">
        <v>1</v>
      </c>
      <c r="F28" s="100">
        <v>0</v>
      </c>
      <c r="G28" s="99" t="s">
        <v>186</v>
      </c>
      <c r="H28" s="99">
        <v>0</v>
      </c>
      <c r="I28" s="99">
        <v>0</v>
      </c>
      <c r="J28" s="101">
        <v>2127</v>
      </c>
      <c r="K28" s="99">
        <v>0</v>
      </c>
      <c r="L28" s="99">
        <v>2127</v>
      </c>
      <c r="M28" s="99">
        <v>0</v>
      </c>
      <c r="N28" s="102">
        <v>0</v>
      </c>
      <c r="O28" s="103"/>
    </row>
    <row r="29" spans="1:15">
      <c r="A29" s="99">
        <v>55023</v>
      </c>
      <c r="B29" s="99" t="s">
        <v>184</v>
      </c>
      <c r="C29" s="99">
        <v>3531</v>
      </c>
      <c r="D29" s="99" t="s">
        <v>214</v>
      </c>
      <c r="E29" s="99">
        <v>1</v>
      </c>
      <c r="F29" s="100">
        <v>0</v>
      </c>
      <c r="G29" s="99" t="s">
        <v>186</v>
      </c>
      <c r="H29" s="99">
        <v>0</v>
      </c>
      <c r="I29" s="99">
        <v>0</v>
      </c>
      <c r="J29" s="101">
        <v>5000</v>
      </c>
      <c r="K29" s="99">
        <v>0</v>
      </c>
      <c r="L29" s="99">
        <v>5000</v>
      </c>
      <c r="M29" s="99">
        <v>0</v>
      </c>
      <c r="N29" s="102">
        <v>0</v>
      </c>
      <c r="O29" s="103"/>
    </row>
    <row r="30" spans="1:15">
      <c r="A30" s="99">
        <v>55023</v>
      </c>
      <c r="B30" s="99" t="s">
        <v>184</v>
      </c>
      <c r="C30" s="99">
        <v>3601</v>
      </c>
      <c r="D30" s="99" t="s">
        <v>215</v>
      </c>
      <c r="E30" s="99">
        <v>1</v>
      </c>
      <c r="F30" s="100">
        <v>0</v>
      </c>
      <c r="G30" s="99" t="s">
        <v>186</v>
      </c>
      <c r="H30" s="99">
        <v>0</v>
      </c>
      <c r="I30" s="99">
        <v>0</v>
      </c>
      <c r="J30" s="101">
        <v>3161.25</v>
      </c>
      <c r="K30" s="99">
        <v>0</v>
      </c>
      <c r="L30" s="99">
        <v>3161.25</v>
      </c>
      <c r="M30" s="99">
        <v>0</v>
      </c>
      <c r="N30" s="102">
        <v>0</v>
      </c>
      <c r="O30" s="103"/>
    </row>
    <row r="31" spans="1:15">
      <c r="A31" s="99">
        <v>55023</v>
      </c>
      <c r="B31" s="99" t="s">
        <v>184</v>
      </c>
      <c r="C31" s="99">
        <v>3611</v>
      </c>
      <c r="D31" s="99" t="s">
        <v>216</v>
      </c>
      <c r="E31" s="99">
        <v>1</v>
      </c>
      <c r="F31" s="100">
        <v>0</v>
      </c>
      <c r="G31" s="99" t="s">
        <v>186</v>
      </c>
      <c r="H31" s="99">
        <v>0</v>
      </c>
      <c r="I31" s="99">
        <v>0</v>
      </c>
      <c r="J31" s="101">
        <v>3161.16</v>
      </c>
      <c r="K31" s="99">
        <v>0</v>
      </c>
      <c r="L31" s="99">
        <v>3161.16</v>
      </c>
      <c r="M31" s="99">
        <v>0</v>
      </c>
      <c r="N31" s="102">
        <v>0</v>
      </c>
      <c r="O31" s="103"/>
    </row>
    <row r="32" spans="1:15">
      <c r="A32" s="99">
        <v>55023</v>
      </c>
      <c r="B32" s="99" t="s">
        <v>184</v>
      </c>
      <c r="C32" s="99">
        <v>3621</v>
      </c>
      <c r="D32" s="99" t="s">
        <v>217</v>
      </c>
      <c r="E32" s="99">
        <v>1</v>
      </c>
      <c r="F32" s="100">
        <v>0</v>
      </c>
      <c r="G32" s="99" t="s">
        <v>186</v>
      </c>
      <c r="H32" s="99">
        <v>0</v>
      </c>
      <c r="I32" s="99">
        <v>0</v>
      </c>
      <c r="J32" s="101">
        <v>109.62</v>
      </c>
      <c r="K32" s="99">
        <v>0</v>
      </c>
      <c r="L32" s="99">
        <v>109.62</v>
      </c>
      <c r="M32" s="99">
        <v>0</v>
      </c>
      <c r="N32" s="102">
        <v>0</v>
      </c>
      <c r="O32" s="103"/>
    </row>
    <row r="33" spans="1:16">
      <c r="A33" s="99">
        <v>55023</v>
      </c>
      <c r="B33" s="99" t="s">
        <v>184</v>
      </c>
      <c r="C33" s="99">
        <v>3721</v>
      </c>
      <c r="D33" s="99" t="s">
        <v>218</v>
      </c>
      <c r="E33" s="99">
        <v>1</v>
      </c>
      <c r="F33" s="100">
        <v>0</v>
      </c>
      <c r="G33" s="99" t="s">
        <v>186</v>
      </c>
      <c r="H33" s="99">
        <v>0</v>
      </c>
      <c r="I33" s="99">
        <v>0</v>
      </c>
      <c r="J33" s="101">
        <v>28.46</v>
      </c>
      <c r="K33" s="99">
        <v>0</v>
      </c>
      <c r="L33" s="99">
        <v>28.46</v>
      </c>
      <c r="M33" s="99">
        <v>0</v>
      </c>
      <c r="N33" s="102">
        <v>0</v>
      </c>
      <c r="O33" s="103"/>
    </row>
    <row r="34" spans="1:16">
      <c r="A34" s="99">
        <v>55023</v>
      </c>
      <c r="B34" s="99" t="s">
        <v>184</v>
      </c>
      <c r="C34" s="99">
        <v>3995</v>
      </c>
      <c r="D34" s="99" t="s">
        <v>219</v>
      </c>
      <c r="E34" s="99">
        <v>1</v>
      </c>
      <c r="F34" s="100">
        <v>0</v>
      </c>
      <c r="G34" s="99" t="s">
        <v>186</v>
      </c>
      <c r="H34" s="99">
        <v>0</v>
      </c>
      <c r="I34" s="99">
        <v>0</v>
      </c>
      <c r="J34" s="101">
        <v>740.76</v>
      </c>
      <c r="K34" s="99">
        <v>0</v>
      </c>
      <c r="L34" s="99">
        <v>740.76</v>
      </c>
      <c r="M34" s="99">
        <v>0</v>
      </c>
      <c r="N34" s="102">
        <v>0</v>
      </c>
      <c r="O34" s="103"/>
    </row>
    <row r="35" spans="1:16">
      <c r="A35" s="99">
        <v>55023</v>
      </c>
      <c r="B35" s="99" t="s">
        <v>184</v>
      </c>
      <c r="C35" s="99">
        <v>4003</v>
      </c>
      <c r="D35" s="99" t="s">
        <v>220</v>
      </c>
      <c r="E35" s="99">
        <v>1</v>
      </c>
      <c r="F35" s="100">
        <v>0</v>
      </c>
      <c r="G35" s="99" t="s">
        <v>186</v>
      </c>
      <c r="H35" s="99">
        <v>0</v>
      </c>
      <c r="I35" s="99">
        <v>0</v>
      </c>
      <c r="J35" s="101">
        <v>77.34</v>
      </c>
      <c r="K35" s="99">
        <v>0</v>
      </c>
      <c r="L35" s="99">
        <v>77.34</v>
      </c>
      <c r="M35" s="99">
        <v>0</v>
      </c>
      <c r="N35" s="102">
        <v>0</v>
      </c>
      <c r="O35" s="103"/>
    </row>
    <row r="36" spans="1:16">
      <c r="A36" s="99">
        <v>55023</v>
      </c>
      <c r="B36" s="99" t="s">
        <v>184</v>
      </c>
      <c r="C36" s="99">
        <v>4511</v>
      </c>
      <c r="D36" s="99" t="s">
        <v>221</v>
      </c>
      <c r="E36" s="99">
        <v>1</v>
      </c>
      <c r="F36" s="100">
        <v>0</v>
      </c>
      <c r="G36" s="99" t="s">
        <v>186</v>
      </c>
      <c r="H36" s="99">
        <v>0</v>
      </c>
      <c r="I36" s="99">
        <v>0</v>
      </c>
      <c r="J36" s="101">
        <v>517.21</v>
      </c>
      <c r="K36" s="99">
        <v>0</v>
      </c>
      <c r="L36" s="99">
        <v>517.21</v>
      </c>
      <c r="M36" s="99">
        <v>0</v>
      </c>
      <c r="N36" s="102">
        <v>0</v>
      </c>
      <c r="O36" s="103"/>
    </row>
    <row r="37" spans="1:16">
      <c r="A37" s="99">
        <v>55023</v>
      </c>
      <c r="B37" s="99" t="s">
        <v>184</v>
      </c>
      <c r="C37" s="99">
        <v>4833</v>
      </c>
      <c r="D37" s="99" t="s">
        <v>222</v>
      </c>
      <c r="E37" s="99">
        <v>1</v>
      </c>
      <c r="F37" s="100">
        <v>0</v>
      </c>
      <c r="G37" s="99" t="s">
        <v>186</v>
      </c>
      <c r="H37" s="99">
        <v>0</v>
      </c>
      <c r="I37" s="99">
        <v>0</v>
      </c>
      <c r="J37" s="101">
        <v>42052.65</v>
      </c>
      <c r="K37" s="99">
        <v>0</v>
      </c>
      <c r="L37" s="99">
        <v>42052.65</v>
      </c>
      <c r="M37" s="99">
        <v>0</v>
      </c>
      <c r="N37" s="102">
        <v>0</v>
      </c>
      <c r="O37" s="103" t="s">
        <v>223</v>
      </c>
    </row>
    <row r="38" spans="1:16">
      <c r="A38" s="99">
        <v>55023</v>
      </c>
      <c r="B38" s="99" t="s">
        <v>184</v>
      </c>
      <c r="C38" s="99">
        <v>4841</v>
      </c>
      <c r="D38" s="99" t="s">
        <v>224</v>
      </c>
      <c r="E38" s="99">
        <v>1</v>
      </c>
      <c r="F38" s="100">
        <v>0</v>
      </c>
      <c r="G38" s="99" t="s">
        <v>186</v>
      </c>
      <c r="H38" s="99">
        <v>0</v>
      </c>
      <c r="I38" s="99">
        <v>0</v>
      </c>
      <c r="J38" s="101">
        <v>25000</v>
      </c>
      <c r="K38" s="99">
        <v>0</v>
      </c>
      <c r="L38" s="99">
        <v>25000</v>
      </c>
      <c r="M38" s="99">
        <v>0</v>
      </c>
      <c r="N38" s="102">
        <v>0</v>
      </c>
      <c r="O38" s="103" t="s">
        <v>225</v>
      </c>
    </row>
    <row r="39" spans="1:16">
      <c r="A39" s="99">
        <v>55023</v>
      </c>
      <c r="B39" s="99" t="s">
        <v>184</v>
      </c>
      <c r="C39" s="99">
        <v>7197</v>
      </c>
      <c r="D39" s="99" t="s">
        <v>226</v>
      </c>
      <c r="E39" s="99">
        <v>1</v>
      </c>
      <c r="F39" s="100">
        <v>0</v>
      </c>
      <c r="G39" s="99" t="s">
        <v>186</v>
      </c>
      <c r="H39" s="99">
        <v>0</v>
      </c>
      <c r="I39" s="99">
        <v>0</v>
      </c>
      <c r="J39" s="101">
        <v>-586989.15</v>
      </c>
      <c r="K39" s="99">
        <v>0</v>
      </c>
      <c r="L39" s="99">
        <v>-586989.15</v>
      </c>
      <c r="M39" s="99">
        <v>0</v>
      </c>
      <c r="N39" s="102">
        <v>0</v>
      </c>
      <c r="O39" s="103" t="s">
        <v>227</v>
      </c>
    </row>
    <row r="40" spans="1:16">
      <c r="A40" s="99">
        <v>55024</v>
      </c>
      <c r="B40" s="99" t="s">
        <v>228</v>
      </c>
      <c r="C40" s="99">
        <v>1031</v>
      </c>
      <c r="D40" s="99" t="s">
        <v>185</v>
      </c>
      <c r="E40" s="99">
        <v>1</v>
      </c>
      <c r="F40" s="100">
        <v>0</v>
      </c>
      <c r="G40" s="99" t="s">
        <v>186</v>
      </c>
      <c r="H40" s="99">
        <v>0</v>
      </c>
      <c r="I40" s="99">
        <v>0</v>
      </c>
      <c r="J40" s="101">
        <v>36475.15</v>
      </c>
      <c r="K40" s="99">
        <v>0</v>
      </c>
      <c r="L40" s="99">
        <v>36475.15</v>
      </c>
      <c r="M40" s="99">
        <v>0</v>
      </c>
      <c r="N40" s="102">
        <v>0</v>
      </c>
      <c r="O40" s="103" t="s">
        <v>229</v>
      </c>
      <c r="P40" s="105">
        <f>SUM(J2:J39)</f>
        <v>81197.419999999693</v>
      </c>
    </row>
    <row r="41" spans="1:16">
      <c r="A41" s="99">
        <v>55024</v>
      </c>
      <c r="B41" s="99" t="s">
        <v>228</v>
      </c>
      <c r="C41" s="99">
        <v>1034</v>
      </c>
      <c r="D41" s="99" t="s">
        <v>189</v>
      </c>
      <c r="E41" s="99">
        <v>1</v>
      </c>
      <c r="F41" s="100">
        <v>0</v>
      </c>
      <c r="G41" s="99" t="s">
        <v>186</v>
      </c>
      <c r="H41" s="99">
        <v>0</v>
      </c>
      <c r="I41" s="99">
        <v>0</v>
      </c>
      <c r="J41" s="101">
        <v>201.31</v>
      </c>
      <c r="K41" s="99">
        <v>0</v>
      </c>
      <c r="L41" s="99">
        <v>201.31</v>
      </c>
      <c r="M41" s="99">
        <v>0</v>
      </c>
      <c r="N41" s="102">
        <v>0</v>
      </c>
      <c r="O41" s="103" t="s">
        <v>229</v>
      </c>
    </row>
    <row r="42" spans="1:16">
      <c r="A42" s="99">
        <v>55024</v>
      </c>
      <c r="B42" s="99" t="s">
        <v>228</v>
      </c>
      <c r="C42" s="99">
        <v>1037</v>
      </c>
      <c r="D42" s="99" t="s">
        <v>230</v>
      </c>
      <c r="E42" s="99">
        <v>1</v>
      </c>
      <c r="F42" s="100">
        <v>0</v>
      </c>
      <c r="G42" s="99" t="s">
        <v>186</v>
      </c>
      <c r="H42" s="99">
        <v>0</v>
      </c>
      <c r="I42" s="99">
        <v>0</v>
      </c>
      <c r="J42" s="101">
        <v>13377.83</v>
      </c>
      <c r="K42" s="99">
        <v>0</v>
      </c>
      <c r="L42" s="99">
        <v>13377.83</v>
      </c>
      <c r="M42" s="99">
        <v>0</v>
      </c>
      <c r="N42" s="102">
        <v>0</v>
      </c>
      <c r="O42" s="103" t="s">
        <v>229</v>
      </c>
    </row>
    <row r="43" spans="1:16">
      <c r="A43" s="99">
        <v>55024</v>
      </c>
      <c r="B43" s="99" t="s">
        <v>228</v>
      </c>
      <c r="C43" s="99">
        <v>1038</v>
      </c>
      <c r="D43" s="99" t="s">
        <v>191</v>
      </c>
      <c r="E43" s="99">
        <v>1</v>
      </c>
      <c r="F43" s="100">
        <v>0</v>
      </c>
      <c r="G43" s="99" t="s">
        <v>186</v>
      </c>
      <c r="H43" s="99">
        <v>0</v>
      </c>
      <c r="I43" s="99">
        <v>0</v>
      </c>
      <c r="J43" s="101">
        <v>3103.82</v>
      </c>
      <c r="K43" s="99">
        <v>0</v>
      </c>
      <c r="L43" s="99">
        <v>3103.82</v>
      </c>
      <c r="M43" s="99">
        <v>0</v>
      </c>
      <c r="N43" s="102">
        <v>0</v>
      </c>
      <c r="O43" s="103" t="s">
        <v>229</v>
      </c>
    </row>
    <row r="44" spans="1:16">
      <c r="A44" s="99">
        <v>55024</v>
      </c>
      <c r="B44" s="99" t="s">
        <v>228</v>
      </c>
      <c r="C44" s="99">
        <v>1039</v>
      </c>
      <c r="D44" s="99" t="s">
        <v>192</v>
      </c>
      <c r="E44" s="99">
        <v>1</v>
      </c>
      <c r="F44" s="100">
        <v>0</v>
      </c>
      <c r="G44" s="99" t="s">
        <v>186</v>
      </c>
      <c r="H44" s="99">
        <v>0</v>
      </c>
      <c r="I44" s="99">
        <v>0</v>
      </c>
      <c r="J44" s="101">
        <v>6254.41</v>
      </c>
      <c r="K44" s="99">
        <v>0</v>
      </c>
      <c r="L44" s="99">
        <v>6254.41</v>
      </c>
      <c r="M44" s="99">
        <v>0</v>
      </c>
      <c r="N44" s="102">
        <v>0</v>
      </c>
      <c r="O44" s="103" t="s">
        <v>229</v>
      </c>
    </row>
    <row r="45" spans="1:16">
      <c r="A45" s="99">
        <v>55024</v>
      </c>
      <c r="B45" s="99" t="s">
        <v>228</v>
      </c>
      <c r="C45" s="99">
        <v>2061</v>
      </c>
      <c r="D45" s="99" t="s">
        <v>231</v>
      </c>
      <c r="E45" s="99">
        <v>1</v>
      </c>
      <c r="F45" s="100">
        <v>0</v>
      </c>
      <c r="G45" s="99" t="s">
        <v>186</v>
      </c>
      <c r="H45" s="99">
        <v>0</v>
      </c>
      <c r="I45" s="99">
        <v>0</v>
      </c>
      <c r="J45" s="101">
        <v>180</v>
      </c>
      <c r="K45" s="99">
        <v>0</v>
      </c>
      <c r="L45" s="99">
        <v>180</v>
      </c>
      <c r="M45" s="99">
        <v>0</v>
      </c>
      <c r="N45" s="102">
        <v>0</v>
      </c>
      <c r="O45" s="103" t="s">
        <v>232</v>
      </c>
    </row>
    <row r="46" spans="1:16">
      <c r="A46" s="99">
        <v>55024</v>
      </c>
      <c r="B46" s="99" t="s">
        <v>228</v>
      </c>
      <c r="C46" s="99">
        <v>2091</v>
      </c>
      <c r="D46" s="99" t="s">
        <v>233</v>
      </c>
      <c r="E46" s="99">
        <v>1</v>
      </c>
      <c r="F46" s="100">
        <v>0</v>
      </c>
      <c r="G46" s="99" t="s">
        <v>186</v>
      </c>
      <c r="H46" s="99">
        <v>0</v>
      </c>
      <c r="I46" s="99">
        <v>0</v>
      </c>
      <c r="J46" s="101">
        <v>882</v>
      </c>
      <c r="K46" s="99">
        <v>0</v>
      </c>
      <c r="L46" s="99">
        <v>882</v>
      </c>
      <c r="M46" s="99">
        <v>0</v>
      </c>
      <c r="N46" s="102">
        <v>0</v>
      </c>
      <c r="O46" s="103" t="s">
        <v>232</v>
      </c>
    </row>
    <row r="47" spans="1:16">
      <c r="A47" s="99">
        <v>55024</v>
      </c>
      <c r="B47" s="99" t="s">
        <v>228</v>
      </c>
      <c r="C47" s="99">
        <v>2101</v>
      </c>
      <c r="D47" s="99" t="s">
        <v>234</v>
      </c>
      <c r="E47" s="99">
        <v>1</v>
      </c>
      <c r="F47" s="100">
        <v>0</v>
      </c>
      <c r="G47" s="99" t="s">
        <v>186</v>
      </c>
      <c r="H47" s="99">
        <v>0</v>
      </c>
      <c r="I47" s="99">
        <v>0</v>
      </c>
      <c r="J47" s="101">
        <v>25146.9</v>
      </c>
      <c r="K47" s="99">
        <v>0</v>
      </c>
      <c r="L47" s="99">
        <v>25146.9</v>
      </c>
      <c r="M47" s="99">
        <v>0</v>
      </c>
      <c r="N47" s="102">
        <v>0</v>
      </c>
      <c r="O47" s="103" t="s">
        <v>232</v>
      </c>
    </row>
    <row r="48" spans="1:16">
      <c r="A48" s="99">
        <v>55024</v>
      </c>
      <c r="B48" s="99" t="s">
        <v>228</v>
      </c>
      <c r="C48" s="99">
        <v>2151</v>
      </c>
      <c r="D48" s="99" t="s">
        <v>200</v>
      </c>
      <c r="E48" s="99">
        <v>1</v>
      </c>
      <c r="F48" s="100">
        <v>0</v>
      </c>
      <c r="G48" s="99" t="s">
        <v>186</v>
      </c>
      <c r="H48" s="99">
        <v>0</v>
      </c>
      <c r="I48" s="99">
        <v>0</v>
      </c>
      <c r="J48" s="101">
        <v>2218.08</v>
      </c>
      <c r="K48" s="99">
        <v>0</v>
      </c>
      <c r="L48" s="99">
        <v>2218.08</v>
      </c>
      <c r="M48" s="99">
        <v>0</v>
      </c>
      <c r="N48" s="102">
        <v>0</v>
      </c>
      <c r="O48" s="103" t="s">
        <v>232</v>
      </c>
    </row>
    <row r="49" spans="1:16">
      <c r="A49" s="99">
        <v>55024</v>
      </c>
      <c r="B49" s="99" t="s">
        <v>228</v>
      </c>
      <c r="C49" s="99">
        <v>2161</v>
      </c>
      <c r="D49" s="99" t="s">
        <v>201</v>
      </c>
      <c r="E49" s="99">
        <v>1</v>
      </c>
      <c r="F49" s="100">
        <v>0</v>
      </c>
      <c r="G49" s="99" t="s">
        <v>186</v>
      </c>
      <c r="H49" s="99">
        <v>0</v>
      </c>
      <c r="I49" s="99">
        <v>0</v>
      </c>
      <c r="J49" s="101">
        <v>113.82</v>
      </c>
      <c r="K49" s="99">
        <v>0</v>
      </c>
      <c r="L49" s="99">
        <v>113.82</v>
      </c>
      <c r="M49" s="99">
        <v>0</v>
      </c>
      <c r="N49" s="102">
        <v>0</v>
      </c>
      <c r="O49" s="103" t="s">
        <v>232</v>
      </c>
    </row>
    <row r="50" spans="1:16">
      <c r="A50" s="99">
        <v>55024</v>
      </c>
      <c r="B50" s="99" t="s">
        <v>228</v>
      </c>
      <c r="C50" s="99">
        <v>2185</v>
      </c>
      <c r="D50" s="99" t="s">
        <v>202</v>
      </c>
      <c r="E50" s="99">
        <v>1</v>
      </c>
      <c r="F50" s="100">
        <v>0</v>
      </c>
      <c r="G50" s="99" t="s">
        <v>186</v>
      </c>
      <c r="H50" s="99">
        <v>111.77</v>
      </c>
      <c r="I50" s="99">
        <v>111.77</v>
      </c>
      <c r="J50" s="101">
        <v>111.77</v>
      </c>
      <c r="K50" s="99">
        <v>0</v>
      </c>
      <c r="L50" s="99">
        <v>0</v>
      </c>
      <c r="M50" s="99">
        <v>0</v>
      </c>
      <c r="N50" s="102">
        <v>-111.77</v>
      </c>
      <c r="O50" s="103" t="s">
        <v>232</v>
      </c>
    </row>
    <row r="51" spans="1:16">
      <c r="A51" s="99">
        <v>55024</v>
      </c>
      <c r="B51" s="99" t="s">
        <v>228</v>
      </c>
      <c r="C51" s="99">
        <v>2201</v>
      </c>
      <c r="D51" s="99" t="s">
        <v>235</v>
      </c>
      <c r="E51" s="99">
        <v>1</v>
      </c>
      <c r="F51" s="100">
        <v>0</v>
      </c>
      <c r="G51" s="99" t="s">
        <v>186</v>
      </c>
      <c r="H51" s="99">
        <v>0</v>
      </c>
      <c r="I51" s="99">
        <v>0</v>
      </c>
      <c r="J51" s="101">
        <v>35424.660000000003</v>
      </c>
      <c r="K51" s="99">
        <v>0</v>
      </c>
      <c r="L51" s="99">
        <v>35424.660000000003</v>
      </c>
      <c r="M51" s="99">
        <v>0</v>
      </c>
      <c r="N51" s="102">
        <v>0</v>
      </c>
      <c r="O51" s="103" t="s">
        <v>232</v>
      </c>
    </row>
    <row r="52" spans="1:16">
      <c r="A52" s="99">
        <v>55024</v>
      </c>
      <c r="B52" s="99" t="s">
        <v>228</v>
      </c>
      <c r="C52" s="99">
        <v>2801</v>
      </c>
      <c r="D52" s="99" t="s">
        <v>204</v>
      </c>
      <c r="E52" s="99">
        <v>1</v>
      </c>
      <c r="F52" s="100">
        <v>0</v>
      </c>
      <c r="G52" s="99" t="s">
        <v>186</v>
      </c>
      <c r="H52" s="99">
        <v>0</v>
      </c>
      <c r="I52" s="99">
        <v>0</v>
      </c>
      <c r="J52" s="101">
        <v>21.1</v>
      </c>
      <c r="K52" s="99">
        <v>0</v>
      </c>
      <c r="L52" s="99">
        <v>21.1</v>
      </c>
      <c r="M52" s="99">
        <v>0</v>
      </c>
      <c r="N52" s="102">
        <v>0</v>
      </c>
      <c r="O52" s="103" t="s">
        <v>232</v>
      </c>
    </row>
    <row r="53" spans="1:16">
      <c r="A53" s="99">
        <v>55024</v>
      </c>
      <c r="B53" s="99" t="s">
        <v>228</v>
      </c>
      <c r="C53" s="99">
        <v>3311</v>
      </c>
      <c r="D53" s="99" t="s">
        <v>210</v>
      </c>
      <c r="E53" s="99">
        <v>1</v>
      </c>
      <c r="F53" s="100">
        <v>0</v>
      </c>
      <c r="G53" s="99" t="s">
        <v>186</v>
      </c>
      <c r="H53" s="99">
        <v>0</v>
      </c>
      <c r="I53" s="99">
        <v>0</v>
      </c>
      <c r="J53" s="101">
        <v>32.799999999999997</v>
      </c>
      <c r="K53" s="99">
        <v>0</v>
      </c>
      <c r="L53" s="99">
        <v>32.799999999999997</v>
      </c>
      <c r="M53" s="99">
        <v>0</v>
      </c>
      <c r="N53" s="102">
        <v>0</v>
      </c>
      <c r="O53" s="103" t="s">
        <v>232</v>
      </c>
    </row>
    <row r="54" spans="1:16">
      <c r="A54" s="99">
        <v>55024</v>
      </c>
      <c r="B54" s="106" t="s">
        <v>228</v>
      </c>
      <c r="C54" s="99">
        <v>3441</v>
      </c>
      <c r="D54" s="99" t="s">
        <v>236</v>
      </c>
      <c r="E54" s="99">
        <v>1</v>
      </c>
      <c r="F54" s="100">
        <v>0</v>
      </c>
      <c r="G54" s="99" t="s">
        <v>186</v>
      </c>
      <c r="H54" s="99">
        <v>0</v>
      </c>
      <c r="I54" s="99">
        <v>0</v>
      </c>
      <c r="J54" s="101">
        <v>2470.6</v>
      </c>
      <c r="K54" s="99">
        <v>0</v>
      </c>
      <c r="L54" s="99">
        <v>2470.6</v>
      </c>
      <c r="M54" s="99">
        <v>0</v>
      </c>
      <c r="N54" s="102">
        <v>0</v>
      </c>
      <c r="O54" s="103" t="s">
        <v>232</v>
      </c>
    </row>
    <row r="55" spans="1:16">
      <c r="A55" s="99">
        <v>55024</v>
      </c>
      <c r="B55" s="99" t="s">
        <v>228</v>
      </c>
      <c r="C55" s="99">
        <v>3501</v>
      </c>
      <c r="D55" s="99" t="s">
        <v>213</v>
      </c>
      <c r="E55" s="99">
        <v>1</v>
      </c>
      <c r="F55" s="100">
        <v>0</v>
      </c>
      <c r="G55" s="99" t="s">
        <v>186</v>
      </c>
      <c r="H55" s="99">
        <v>0</v>
      </c>
      <c r="I55" s="99">
        <v>0</v>
      </c>
      <c r="J55" s="101">
        <v>2664</v>
      </c>
      <c r="K55" s="99">
        <v>0</v>
      </c>
      <c r="L55" s="99">
        <v>2664</v>
      </c>
      <c r="M55" s="99">
        <v>0</v>
      </c>
      <c r="N55" s="102">
        <v>0</v>
      </c>
      <c r="O55" s="103" t="s">
        <v>232</v>
      </c>
    </row>
    <row r="56" spans="1:16">
      <c r="A56" s="99">
        <v>55024</v>
      </c>
      <c r="B56" s="99" t="s">
        <v>228</v>
      </c>
      <c r="C56" s="99">
        <v>3601</v>
      </c>
      <c r="D56" s="99" t="s">
        <v>215</v>
      </c>
      <c r="E56" s="99">
        <v>1</v>
      </c>
      <c r="F56" s="100">
        <v>0</v>
      </c>
      <c r="G56" s="99" t="s">
        <v>186</v>
      </c>
      <c r="H56" s="99">
        <v>0</v>
      </c>
      <c r="I56" s="99">
        <v>0</v>
      </c>
      <c r="J56" s="101">
        <v>507.71</v>
      </c>
      <c r="K56" s="99">
        <v>0</v>
      </c>
      <c r="L56" s="99">
        <v>507.71</v>
      </c>
      <c r="M56" s="99">
        <v>0</v>
      </c>
      <c r="N56" s="102">
        <v>0</v>
      </c>
      <c r="O56" s="103" t="s">
        <v>232</v>
      </c>
    </row>
    <row r="57" spans="1:16">
      <c r="A57" s="99">
        <v>55024</v>
      </c>
      <c r="B57" s="99" t="s">
        <v>228</v>
      </c>
      <c r="C57" s="99">
        <v>4841</v>
      </c>
      <c r="D57" s="99" t="s">
        <v>224</v>
      </c>
      <c r="E57" s="99">
        <v>1</v>
      </c>
      <c r="F57" s="100">
        <v>0</v>
      </c>
      <c r="G57" s="99" t="s">
        <v>186</v>
      </c>
      <c r="H57" s="99">
        <v>0</v>
      </c>
      <c r="I57" s="99">
        <v>0</v>
      </c>
      <c r="J57" s="101">
        <v>169315.66</v>
      </c>
      <c r="K57" s="99">
        <v>0</v>
      </c>
      <c r="L57" s="99">
        <v>169315.66</v>
      </c>
      <c r="M57" s="99">
        <v>0</v>
      </c>
      <c r="N57" s="102">
        <v>0</v>
      </c>
      <c r="O57" s="103" t="s">
        <v>237</v>
      </c>
    </row>
    <row r="58" spans="1:16">
      <c r="A58" s="99">
        <v>55024</v>
      </c>
      <c r="B58" s="99" t="s">
        <v>228</v>
      </c>
      <c r="C58" s="99">
        <v>7197</v>
      </c>
      <c r="D58" s="99" t="s">
        <v>226</v>
      </c>
      <c r="E58" s="99">
        <v>1</v>
      </c>
      <c r="F58" s="100">
        <v>0</v>
      </c>
      <c r="G58" s="99" t="s">
        <v>186</v>
      </c>
      <c r="H58" s="99">
        <v>0</v>
      </c>
      <c r="I58" s="99">
        <v>0</v>
      </c>
      <c r="J58" s="101">
        <v>-16628.77</v>
      </c>
      <c r="K58" s="99">
        <v>0</v>
      </c>
      <c r="L58" s="99">
        <v>-16628.77</v>
      </c>
      <c r="M58" s="99">
        <v>0</v>
      </c>
      <c r="N58" s="102">
        <v>0</v>
      </c>
      <c r="O58" s="103" t="s">
        <v>238</v>
      </c>
      <c r="P58" s="105">
        <f>SUM(J40:J58)</f>
        <v>281872.85000000003</v>
      </c>
    </row>
    <row r="59" spans="1:16">
      <c r="A59" s="99">
        <v>55025</v>
      </c>
      <c r="B59" s="99" t="s">
        <v>239</v>
      </c>
      <c r="C59" s="99">
        <v>1940</v>
      </c>
      <c r="D59" s="99" t="s">
        <v>240</v>
      </c>
      <c r="E59" s="99">
        <v>1</v>
      </c>
      <c r="F59" s="100">
        <v>0</v>
      </c>
      <c r="G59" s="99" t="s">
        <v>186</v>
      </c>
      <c r="H59" s="99">
        <v>0</v>
      </c>
      <c r="I59" s="99">
        <v>0</v>
      </c>
      <c r="J59" s="101">
        <v>702102.01</v>
      </c>
      <c r="K59" s="99">
        <v>0</v>
      </c>
      <c r="L59" s="99">
        <v>702102.01</v>
      </c>
      <c r="M59" s="99">
        <v>0</v>
      </c>
      <c r="N59" s="102">
        <v>0</v>
      </c>
      <c r="O59" s="103" t="s">
        <v>241</v>
      </c>
    </row>
    <row r="60" spans="1:16">
      <c r="A60" s="99">
        <v>55025</v>
      </c>
      <c r="B60" s="99" t="s">
        <v>239</v>
      </c>
      <c r="C60" s="99">
        <v>2151</v>
      </c>
      <c r="D60" s="99" t="s">
        <v>200</v>
      </c>
      <c r="E60" s="99">
        <v>1</v>
      </c>
      <c r="F60" s="100">
        <v>0</v>
      </c>
      <c r="G60" s="99" t="s">
        <v>186</v>
      </c>
      <c r="H60" s="99">
        <v>0</v>
      </c>
      <c r="I60" s="99">
        <v>0</v>
      </c>
      <c r="J60" s="101">
        <v>58004.45</v>
      </c>
      <c r="K60" s="99">
        <v>0</v>
      </c>
      <c r="L60" s="99">
        <v>58004.45</v>
      </c>
      <c r="M60" s="99">
        <v>0</v>
      </c>
      <c r="N60" s="102">
        <v>0</v>
      </c>
      <c r="O60" s="103" t="s">
        <v>242</v>
      </c>
    </row>
    <row r="61" spans="1:16">
      <c r="A61" s="99">
        <v>55025</v>
      </c>
      <c r="B61" s="99" t="s">
        <v>239</v>
      </c>
      <c r="C61" s="99">
        <v>2185</v>
      </c>
      <c r="D61" s="99" t="s">
        <v>202</v>
      </c>
      <c r="E61" s="99">
        <v>1</v>
      </c>
      <c r="F61" s="100">
        <v>0</v>
      </c>
      <c r="G61" s="99" t="s">
        <v>186</v>
      </c>
      <c r="H61" s="99">
        <v>2779.98</v>
      </c>
      <c r="I61" s="99">
        <v>2779.98</v>
      </c>
      <c r="J61" s="101">
        <v>2779.98</v>
      </c>
      <c r="K61" s="99">
        <v>0</v>
      </c>
      <c r="L61" s="99">
        <v>0</v>
      </c>
      <c r="M61" s="99">
        <v>0</v>
      </c>
      <c r="N61" s="102">
        <v>-2779.98</v>
      </c>
      <c r="O61" s="103"/>
    </row>
    <row r="62" spans="1:16">
      <c r="A62" s="99">
        <v>55025</v>
      </c>
      <c r="B62" s="99" t="s">
        <v>239</v>
      </c>
      <c r="C62" s="99">
        <v>2231</v>
      </c>
      <c r="D62" s="99" t="s">
        <v>243</v>
      </c>
      <c r="E62" s="99">
        <v>1</v>
      </c>
      <c r="F62" s="100">
        <v>0</v>
      </c>
      <c r="G62" s="99" t="s">
        <v>186</v>
      </c>
      <c r="H62" s="99">
        <v>0</v>
      </c>
      <c r="I62" s="99">
        <v>0</v>
      </c>
      <c r="J62" s="101">
        <v>641200</v>
      </c>
      <c r="K62" s="99">
        <v>0</v>
      </c>
      <c r="L62" s="99">
        <v>641200</v>
      </c>
      <c r="M62" s="99">
        <v>0</v>
      </c>
      <c r="N62" s="102">
        <v>0</v>
      </c>
      <c r="O62" s="103" t="s">
        <v>244</v>
      </c>
    </row>
    <row r="63" spans="1:16">
      <c r="A63" s="99">
        <v>55025</v>
      </c>
      <c r="B63" s="99" t="s">
        <v>239</v>
      </c>
      <c r="C63" s="99">
        <v>2261</v>
      </c>
      <c r="D63" s="99" t="s">
        <v>245</v>
      </c>
      <c r="E63" s="99">
        <v>1</v>
      </c>
      <c r="F63" s="100">
        <v>0</v>
      </c>
      <c r="G63" s="99" t="s">
        <v>186</v>
      </c>
      <c r="H63" s="99">
        <v>0</v>
      </c>
      <c r="I63" s="99">
        <v>0</v>
      </c>
      <c r="J63" s="101">
        <v>16820.18</v>
      </c>
      <c r="K63" s="99">
        <v>0</v>
      </c>
      <c r="L63" s="99">
        <v>16820.18</v>
      </c>
      <c r="M63" s="99">
        <v>0</v>
      </c>
      <c r="N63" s="102">
        <v>0</v>
      </c>
      <c r="O63" s="103"/>
    </row>
    <row r="64" spans="1:16">
      <c r="A64" s="99">
        <v>55025</v>
      </c>
      <c r="B64" s="99" t="s">
        <v>239</v>
      </c>
      <c r="C64" s="99">
        <v>2301</v>
      </c>
      <c r="D64" s="99" t="s">
        <v>246</v>
      </c>
      <c r="E64" s="99">
        <v>1</v>
      </c>
      <c r="F64" s="100">
        <v>0</v>
      </c>
      <c r="G64" s="99" t="s">
        <v>186</v>
      </c>
      <c r="H64" s="99">
        <v>0</v>
      </c>
      <c r="I64" s="99">
        <v>0</v>
      </c>
      <c r="J64" s="101">
        <v>-609</v>
      </c>
      <c r="K64" s="99">
        <v>0</v>
      </c>
      <c r="L64" s="99">
        <v>-609</v>
      </c>
      <c r="M64" s="99">
        <v>0</v>
      </c>
      <c r="N64" s="102">
        <v>0</v>
      </c>
      <c r="O64" s="103"/>
    </row>
    <row r="65" spans="1:16">
      <c r="A65" s="99">
        <v>55025</v>
      </c>
      <c r="B65" s="99" t="s">
        <v>239</v>
      </c>
      <c r="C65" s="99">
        <v>2312</v>
      </c>
      <c r="D65" s="99" t="s">
        <v>247</v>
      </c>
      <c r="E65" s="99">
        <v>1</v>
      </c>
      <c r="F65" s="100">
        <v>0</v>
      </c>
      <c r="G65" s="99" t="s">
        <v>186</v>
      </c>
      <c r="H65" s="99">
        <v>0</v>
      </c>
      <c r="I65" s="99">
        <v>0</v>
      </c>
      <c r="J65" s="101">
        <v>-69.16</v>
      </c>
      <c r="K65" s="99">
        <v>0</v>
      </c>
      <c r="L65" s="99">
        <v>-69.16</v>
      </c>
      <c r="M65" s="99">
        <v>0</v>
      </c>
      <c r="N65" s="102">
        <v>0</v>
      </c>
      <c r="O65" s="103"/>
    </row>
    <row r="66" spans="1:16">
      <c r="A66" s="99">
        <v>55025</v>
      </c>
      <c r="B66" s="99" t="s">
        <v>239</v>
      </c>
      <c r="C66" s="99">
        <v>2911</v>
      </c>
      <c r="D66" s="99" t="s">
        <v>248</v>
      </c>
      <c r="E66" s="99">
        <v>1</v>
      </c>
      <c r="F66" s="100">
        <v>0</v>
      </c>
      <c r="G66" s="99" t="s">
        <v>186</v>
      </c>
      <c r="H66" s="99">
        <v>0</v>
      </c>
      <c r="I66" s="99">
        <v>0</v>
      </c>
      <c r="J66" s="101">
        <v>2650</v>
      </c>
      <c r="K66" s="99">
        <v>0</v>
      </c>
      <c r="L66" s="99">
        <v>2650</v>
      </c>
      <c r="M66" s="99">
        <v>0</v>
      </c>
      <c r="N66" s="102">
        <v>0</v>
      </c>
      <c r="O66" s="103"/>
    </row>
    <row r="67" spans="1:16">
      <c r="A67" s="99">
        <v>55025</v>
      </c>
      <c r="B67" s="99" t="s">
        <v>239</v>
      </c>
      <c r="C67" s="99">
        <v>3001</v>
      </c>
      <c r="D67" s="99" t="s">
        <v>249</v>
      </c>
      <c r="E67" s="99">
        <v>1</v>
      </c>
      <c r="F67" s="100">
        <v>0</v>
      </c>
      <c r="G67" s="99" t="s">
        <v>186</v>
      </c>
      <c r="H67" s="99">
        <v>0</v>
      </c>
      <c r="I67" s="99">
        <v>0</v>
      </c>
      <c r="J67" s="101">
        <v>403942.42</v>
      </c>
      <c r="K67" s="99">
        <v>0</v>
      </c>
      <c r="L67" s="99">
        <v>403942.42</v>
      </c>
      <c r="M67" s="99">
        <v>0</v>
      </c>
      <c r="N67" s="102">
        <v>0</v>
      </c>
      <c r="O67" s="103" t="s">
        <v>250</v>
      </c>
    </row>
    <row r="68" spans="1:16">
      <c r="A68" s="99">
        <v>55025</v>
      </c>
      <c r="B68" s="99" t="s">
        <v>239</v>
      </c>
      <c r="C68" s="99">
        <v>3003</v>
      </c>
      <c r="D68" s="99" t="s">
        <v>251</v>
      </c>
      <c r="E68" s="99">
        <v>1</v>
      </c>
      <c r="F68" s="100">
        <v>0</v>
      </c>
      <c r="G68" s="99" t="s">
        <v>186</v>
      </c>
      <c r="H68" s="99">
        <v>0</v>
      </c>
      <c r="I68" s="99">
        <v>0</v>
      </c>
      <c r="J68" s="101">
        <v>2095.59</v>
      </c>
      <c r="K68" s="99">
        <v>0</v>
      </c>
      <c r="L68" s="99">
        <v>2095.59</v>
      </c>
      <c r="M68" s="99">
        <v>0</v>
      </c>
      <c r="N68" s="102">
        <v>0</v>
      </c>
      <c r="O68" s="103"/>
    </row>
    <row r="69" spans="1:16">
      <c r="A69" s="99">
        <v>55025</v>
      </c>
      <c r="B69" s="99" t="s">
        <v>239</v>
      </c>
      <c r="C69" s="99">
        <v>3301</v>
      </c>
      <c r="D69" s="99" t="s">
        <v>209</v>
      </c>
      <c r="E69" s="99">
        <v>1</v>
      </c>
      <c r="F69" s="100">
        <v>0</v>
      </c>
      <c r="G69" s="99" t="s">
        <v>186</v>
      </c>
      <c r="H69" s="99">
        <v>0</v>
      </c>
      <c r="I69" s="99">
        <v>0</v>
      </c>
      <c r="J69" s="101">
        <v>780</v>
      </c>
      <c r="K69" s="99">
        <v>0</v>
      </c>
      <c r="L69" s="99">
        <v>780</v>
      </c>
      <c r="M69" s="99">
        <v>0</v>
      </c>
      <c r="N69" s="102">
        <v>0</v>
      </c>
      <c r="O69" s="103"/>
    </row>
    <row r="70" spans="1:16">
      <c r="A70" s="99">
        <v>55025</v>
      </c>
      <c r="B70" s="99" t="s">
        <v>239</v>
      </c>
      <c r="C70" s="99">
        <v>3501</v>
      </c>
      <c r="D70" s="99" t="s">
        <v>213</v>
      </c>
      <c r="E70" s="99">
        <v>1</v>
      </c>
      <c r="F70" s="100">
        <v>0</v>
      </c>
      <c r="G70" s="99" t="s">
        <v>186</v>
      </c>
      <c r="H70" s="99">
        <v>0</v>
      </c>
      <c r="I70" s="99">
        <v>0</v>
      </c>
      <c r="J70" s="101">
        <v>59342.720000000001</v>
      </c>
      <c r="K70" s="99">
        <v>0</v>
      </c>
      <c r="L70" s="99">
        <v>59342.720000000001</v>
      </c>
      <c r="M70" s="99">
        <v>0</v>
      </c>
      <c r="N70" s="102">
        <v>0</v>
      </c>
      <c r="O70" s="103" t="s">
        <v>252</v>
      </c>
    </row>
    <row r="71" spans="1:16">
      <c r="A71" s="99">
        <v>55025</v>
      </c>
      <c r="B71" s="99" t="s">
        <v>239</v>
      </c>
      <c r="C71" s="99">
        <v>3561</v>
      </c>
      <c r="D71" s="99" t="s">
        <v>253</v>
      </c>
      <c r="E71" s="99">
        <v>1</v>
      </c>
      <c r="F71" s="100">
        <v>0</v>
      </c>
      <c r="G71" s="99" t="s">
        <v>186</v>
      </c>
      <c r="H71" s="99">
        <v>0</v>
      </c>
      <c r="I71" s="99">
        <v>0</v>
      </c>
      <c r="J71" s="101">
        <v>149284.87</v>
      </c>
      <c r="K71" s="99">
        <v>54816.32</v>
      </c>
      <c r="L71" s="99">
        <v>204101.19</v>
      </c>
      <c r="M71" s="99">
        <v>0</v>
      </c>
      <c r="N71" s="102">
        <v>0</v>
      </c>
      <c r="O71" s="103"/>
    </row>
    <row r="72" spans="1:16">
      <c r="A72" s="99">
        <v>55025</v>
      </c>
      <c r="B72" s="99" t="s">
        <v>239</v>
      </c>
      <c r="C72" s="99">
        <v>3601</v>
      </c>
      <c r="D72" s="99" t="s">
        <v>215</v>
      </c>
      <c r="E72" s="99">
        <v>1</v>
      </c>
      <c r="F72" s="100">
        <v>0</v>
      </c>
      <c r="G72" s="99" t="s">
        <v>186</v>
      </c>
      <c r="H72" s="99">
        <v>0</v>
      </c>
      <c r="I72" s="99">
        <v>0</v>
      </c>
      <c r="J72" s="101">
        <v>4550.53</v>
      </c>
      <c r="K72" s="99">
        <v>0</v>
      </c>
      <c r="L72" s="99">
        <v>4550.53</v>
      </c>
      <c r="M72" s="99">
        <v>0</v>
      </c>
      <c r="N72" s="102">
        <v>0</v>
      </c>
      <c r="O72" s="103"/>
    </row>
    <row r="73" spans="1:16">
      <c r="A73" s="99">
        <v>55025</v>
      </c>
      <c r="B73" s="99" t="s">
        <v>239</v>
      </c>
      <c r="C73" s="99">
        <v>4841</v>
      </c>
      <c r="D73" s="99" t="s">
        <v>224</v>
      </c>
      <c r="E73" s="99">
        <v>1</v>
      </c>
      <c r="F73" s="100">
        <v>0</v>
      </c>
      <c r="G73" s="99" t="s">
        <v>186</v>
      </c>
      <c r="H73" s="99">
        <v>0</v>
      </c>
      <c r="I73" s="99">
        <v>0</v>
      </c>
      <c r="J73" s="101">
        <v>142635.21</v>
      </c>
      <c r="K73" s="99">
        <v>0</v>
      </c>
      <c r="L73" s="99">
        <v>142635.21</v>
      </c>
      <c r="M73" s="99">
        <v>0</v>
      </c>
      <c r="N73" s="102">
        <v>0</v>
      </c>
      <c r="O73" s="103" t="s">
        <v>254</v>
      </c>
      <c r="P73" s="105">
        <f>SUM(J59:J73)</f>
        <v>2185509.8000000003</v>
      </c>
    </row>
    <row r="74" spans="1:16">
      <c r="A74" s="99">
        <v>59431</v>
      </c>
      <c r="B74" s="99" t="s">
        <v>255</v>
      </c>
      <c r="C74" s="99">
        <v>7841</v>
      </c>
      <c r="D74" s="99" t="s">
        <v>256</v>
      </c>
      <c r="E74" s="99">
        <v>1</v>
      </c>
      <c r="F74" s="100">
        <v>0</v>
      </c>
      <c r="G74" s="99" t="s">
        <v>186</v>
      </c>
      <c r="H74" s="99">
        <v>0</v>
      </c>
      <c r="I74" s="99">
        <v>0</v>
      </c>
      <c r="J74" s="107">
        <v>122650.55</v>
      </c>
      <c r="K74" s="99">
        <v>0</v>
      </c>
      <c r="L74" s="99">
        <v>122650.55</v>
      </c>
      <c r="M74" s="99">
        <v>0</v>
      </c>
      <c r="N74" s="102">
        <v>0</v>
      </c>
      <c r="O74" s="103" t="s">
        <v>257</v>
      </c>
    </row>
    <row r="75" spans="1:16">
      <c r="A75" s="99">
        <v>59431</v>
      </c>
      <c r="B75" s="99" t="s">
        <v>255</v>
      </c>
      <c r="C75" s="99">
        <v>7841</v>
      </c>
      <c r="D75" s="99" t="s">
        <v>256</v>
      </c>
      <c r="E75" s="99">
        <v>1</v>
      </c>
      <c r="F75" s="100">
        <v>471</v>
      </c>
      <c r="G75" s="99" t="s">
        <v>258</v>
      </c>
      <c r="H75" s="99">
        <v>0</v>
      </c>
      <c r="I75" s="99">
        <v>0</v>
      </c>
      <c r="J75" s="107">
        <v>585470.46</v>
      </c>
      <c r="K75" s="99">
        <v>0</v>
      </c>
      <c r="L75" s="99">
        <v>585470.46</v>
      </c>
      <c r="M75" s="99">
        <v>0</v>
      </c>
      <c r="N75" s="102">
        <v>0</v>
      </c>
      <c r="O75" s="103" t="s">
        <v>227</v>
      </c>
    </row>
    <row r="76" spans="1:16">
      <c r="A76" s="99">
        <v>59431</v>
      </c>
      <c r="B76" s="99" t="s">
        <v>255</v>
      </c>
      <c r="C76" s="99">
        <v>7843</v>
      </c>
      <c r="D76" s="99" t="s">
        <v>259</v>
      </c>
      <c r="E76" s="99">
        <v>1</v>
      </c>
      <c r="F76" s="100">
        <v>472</v>
      </c>
      <c r="G76" s="99" t="s">
        <v>260</v>
      </c>
      <c r="H76" s="99">
        <v>0</v>
      </c>
      <c r="I76" s="99">
        <v>0</v>
      </c>
      <c r="J76" s="107">
        <v>97146.72</v>
      </c>
      <c r="K76" s="99">
        <v>1100</v>
      </c>
      <c r="L76" s="99">
        <v>98246.720000000001</v>
      </c>
      <c r="M76" s="99">
        <v>0</v>
      </c>
      <c r="N76" s="102">
        <v>0</v>
      </c>
      <c r="O76" s="103" t="s">
        <v>261</v>
      </c>
    </row>
    <row r="77" spans="1:16">
      <c r="A77" s="99">
        <v>59431</v>
      </c>
      <c r="B77" s="99" t="s">
        <v>255</v>
      </c>
      <c r="C77" s="99">
        <v>7852</v>
      </c>
      <c r="D77" s="99" t="s">
        <v>262</v>
      </c>
      <c r="E77" s="99">
        <v>1</v>
      </c>
      <c r="F77" s="100">
        <v>0</v>
      </c>
      <c r="G77" s="99" t="s">
        <v>186</v>
      </c>
      <c r="H77" s="99">
        <v>0</v>
      </c>
      <c r="I77" s="99">
        <v>0</v>
      </c>
      <c r="J77" s="107">
        <v>5188.26</v>
      </c>
      <c r="K77" s="99">
        <v>0</v>
      </c>
      <c r="L77" s="99">
        <v>5188.26</v>
      </c>
      <c r="M77" s="99">
        <v>0</v>
      </c>
      <c r="N77" s="102">
        <v>0</v>
      </c>
      <c r="O77" s="103" t="s">
        <v>263</v>
      </c>
    </row>
    <row r="78" spans="1:16">
      <c r="A78" s="99">
        <v>59431</v>
      </c>
      <c r="B78" s="99" t="s">
        <v>255</v>
      </c>
      <c r="C78" s="99">
        <v>7852</v>
      </c>
      <c r="D78" s="99" t="s">
        <v>262</v>
      </c>
      <c r="E78" s="99">
        <v>1</v>
      </c>
      <c r="F78" s="100">
        <v>471</v>
      </c>
      <c r="G78" s="99" t="s">
        <v>258</v>
      </c>
      <c r="H78" s="99">
        <v>0</v>
      </c>
      <c r="I78" s="99">
        <v>0</v>
      </c>
      <c r="J78" s="107">
        <v>735</v>
      </c>
      <c r="K78" s="99">
        <v>0</v>
      </c>
      <c r="L78" s="99">
        <v>735</v>
      </c>
      <c r="M78" s="99">
        <v>0</v>
      </c>
      <c r="N78" s="102">
        <v>0</v>
      </c>
      <c r="O78" s="103" t="s">
        <v>263</v>
      </c>
    </row>
    <row r="79" spans="1:16">
      <c r="A79" s="99">
        <v>59431</v>
      </c>
      <c r="B79" s="99" t="s">
        <v>255</v>
      </c>
      <c r="C79" s="99">
        <v>7852</v>
      </c>
      <c r="D79" s="99" t="s">
        <v>262</v>
      </c>
      <c r="E79" s="99">
        <v>1</v>
      </c>
      <c r="F79" s="100">
        <v>472</v>
      </c>
      <c r="G79" s="99" t="s">
        <v>260</v>
      </c>
      <c r="H79" s="99">
        <v>0</v>
      </c>
      <c r="I79" s="99">
        <v>0</v>
      </c>
      <c r="J79" s="107">
        <v>423501.18</v>
      </c>
      <c r="K79" s="99">
        <v>0</v>
      </c>
      <c r="L79" s="99">
        <v>423501.18</v>
      </c>
      <c r="M79" s="99">
        <v>0</v>
      </c>
      <c r="N79" s="102">
        <v>0</v>
      </c>
      <c r="O79" s="103" t="s">
        <v>263</v>
      </c>
    </row>
    <row r="80" spans="1:16">
      <c r="A80" s="99">
        <v>59434</v>
      </c>
      <c r="B80" s="99" t="s">
        <v>264</v>
      </c>
      <c r="C80" s="99">
        <v>7849</v>
      </c>
      <c r="D80" s="99" t="s">
        <v>265</v>
      </c>
      <c r="E80" s="99">
        <v>1</v>
      </c>
      <c r="F80" s="100">
        <v>0</v>
      </c>
      <c r="G80" s="99" t="s">
        <v>186</v>
      </c>
      <c r="H80" s="99">
        <v>0</v>
      </c>
      <c r="I80" s="99">
        <v>0</v>
      </c>
      <c r="J80" s="107">
        <v>30179.5</v>
      </c>
      <c r="K80" s="99">
        <v>0</v>
      </c>
      <c r="L80" s="99">
        <v>30179.5</v>
      </c>
      <c r="M80" s="99">
        <v>0</v>
      </c>
      <c r="N80" s="102">
        <v>0</v>
      </c>
      <c r="O80" s="103" t="s">
        <v>266</v>
      </c>
    </row>
    <row r="81" spans="1:15">
      <c r="A81" s="99">
        <v>59434</v>
      </c>
      <c r="B81" s="99" t="s">
        <v>264</v>
      </c>
      <c r="C81" s="99">
        <v>7849</v>
      </c>
      <c r="D81" s="99" t="s">
        <v>265</v>
      </c>
      <c r="E81" s="99">
        <v>1</v>
      </c>
      <c r="F81" s="100">
        <v>471</v>
      </c>
      <c r="G81" s="99" t="s">
        <v>258</v>
      </c>
      <c r="H81" s="99">
        <v>0</v>
      </c>
      <c r="I81" s="99">
        <v>0</v>
      </c>
      <c r="J81" s="107">
        <v>143762.1</v>
      </c>
      <c r="K81" s="99">
        <v>0</v>
      </c>
      <c r="L81" s="99">
        <v>143762.1</v>
      </c>
      <c r="M81" s="99">
        <v>0</v>
      </c>
      <c r="N81" s="102">
        <v>0</v>
      </c>
      <c r="O81" s="103" t="s">
        <v>267</v>
      </c>
    </row>
    <row r="82" spans="1:15">
      <c r="A82" s="99">
        <v>59443</v>
      </c>
      <c r="B82" s="99" t="s">
        <v>268</v>
      </c>
      <c r="C82" s="99">
        <v>7843</v>
      </c>
      <c r="D82" s="99" t="s">
        <v>259</v>
      </c>
      <c r="E82" s="99">
        <v>1</v>
      </c>
      <c r="F82" s="100">
        <v>0</v>
      </c>
      <c r="G82" s="99" t="s">
        <v>186</v>
      </c>
      <c r="H82" s="99">
        <v>0</v>
      </c>
      <c r="I82" s="99">
        <v>0</v>
      </c>
      <c r="J82" s="107">
        <v>1625.68</v>
      </c>
      <c r="K82" s="99">
        <v>0</v>
      </c>
      <c r="L82" s="99">
        <v>1625.68</v>
      </c>
      <c r="M82" s="99">
        <v>0</v>
      </c>
      <c r="N82" s="102">
        <v>0</v>
      </c>
      <c r="O82" s="103" t="s">
        <v>269</v>
      </c>
    </row>
    <row r="83" spans="1:15">
      <c r="A83" s="99">
        <v>59443</v>
      </c>
      <c r="B83" s="99" t="s">
        <v>268</v>
      </c>
      <c r="C83" s="99">
        <v>7843</v>
      </c>
      <c r="D83" s="99" t="s">
        <v>259</v>
      </c>
      <c r="E83" s="99">
        <v>1</v>
      </c>
      <c r="F83" s="100">
        <v>474</v>
      </c>
      <c r="G83" s="99" t="s">
        <v>270</v>
      </c>
      <c r="H83" s="99">
        <v>0</v>
      </c>
      <c r="I83" s="99">
        <v>0</v>
      </c>
      <c r="J83" s="107">
        <v>45279.26</v>
      </c>
      <c r="K83" s="99">
        <v>0</v>
      </c>
      <c r="L83" s="99">
        <v>45279.26</v>
      </c>
      <c r="M83" s="99">
        <v>0</v>
      </c>
      <c r="N83" s="102">
        <v>0</v>
      </c>
      <c r="O83" s="103" t="s">
        <v>269</v>
      </c>
    </row>
    <row r="84" spans="1:15">
      <c r="A84" s="99">
        <v>59443</v>
      </c>
      <c r="B84" s="99" t="s">
        <v>268</v>
      </c>
      <c r="C84" s="99">
        <v>7843</v>
      </c>
      <c r="D84" s="99" t="s">
        <v>259</v>
      </c>
      <c r="E84" s="99">
        <v>1</v>
      </c>
      <c r="F84" s="100">
        <v>476</v>
      </c>
      <c r="G84" s="99" t="s">
        <v>271</v>
      </c>
      <c r="H84" s="99">
        <v>0</v>
      </c>
      <c r="I84" s="99">
        <v>0</v>
      </c>
      <c r="J84" s="107">
        <v>10920.61</v>
      </c>
      <c r="K84" s="99">
        <v>0</v>
      </c>
      <c r="L84" s="99">
        <v>10920.61</v>
      </c>
      <c r="M84" s="99">
        <v>0</v>
      </c>
      <c r="N84" s="102">
        <v>0</v>
      </c>
      <c r="O84" s="103" t="s">
        <v>269</v>
      </c>
    </row>
    <row r="85" spans="1:15">
      <c r="A85" s="99">
        <v>59448</v>
      </c>
      <c r="B85" s="99" t="s">
        <v>272</v>
      </c>
      <c r="C85" s="99">
        <v>7843</v>
      </c>
      <c r="D85" s="99" t="s">
        <v>259</v>
      </c>
      <c r="E85" s="99">
        <v>1</v>
      </c>
      <c r="F85" s="100">
        <v>0</v>
      </c>
      <c r="G85" s="99" t="s">
        <v>186</v>
      </c>
      <c r="H85" s="99">
        <v>0</v>
      </c>
      <c r="I85" s="99">
        <v>0</v>
      </c>
      <c r="J85" s="107">
        <v>10000</v>
      </c>
      <c r="K85" s="99">
        <v>0</v>
      </c>
      <c r="L85" s="99">
        <v>10000</v>
      </c>
      <c r="M85" s="99">
        <v>0</v>
      </c>
      <c r="N85" s="102">
        <v>0</v>
      </c>
      <c r="O85" s="103" t="s">
        <v>273</v>
      </c>
    </row>
    <row r="86" spans="1:15">
      <c r="A86" s="99">
        <v>59448</v>
      </c>
      <c r="B86" s="99" t="s">
        <v>272</v>
      </c>
      <c r="C86" s="99">
        <v>7843</v>
      </c>
      <c r="D86" s="99" t="s">
        <v>259</v>
      </c>
      <c r="E86" s="99">
        <v>1</v>
      </c>
      <c r="F86" s="100">
        <v>474</v>
      </c>
      <c r="G86" s="99" t="s">
        <v>270</v>
      </c>
      <c r="H86" s="99">
        <v>0</v>
      </c>
      <c r="I86" s="99">
        <v>0</v>
      </c>
      <c r="J86" s="107">
        <v>20980.9</v>
      </c>
      <c r="K86" s="99">
        <v>0</v>
      </c>
      <c r="L86" s="99">
        <v>20980.9</v>
      </c>
      <c r="M86" s="99">
        <v>0</v>
      </c>
      <c r="N86" s="102">
        <v>0</v>
      </c>
      <c r="O86" s="103" t="s">
        <v>274</v>
      </c>
    </row>
    <row r="87" spans="1:15">
      <c r="A87" s="99">
        <v>59433</v>
      </c>
      <c r="B87" s="99" t="s">
        <v>275</v>
      </c>
      <c r="C87" s="99">
        <v>7843</v>
      </c>
      <c r="D87" s="99" t="s">
        <v>259</v>
      </c>
      <c r="E87" s="99">
        <v>1</v>
      </c>
      <c r="F87" s="100">
        <v>0</v>
      </c>
      <c r="G87" s="99" t="s">
        <v>186</v>
      </c>
      <c r="H87" s="99">
        <v>0</v>
      </c>
      <c r="I87" s="99">
        <v>0</v>
      </c>
      <c r="J87" s="107">
        <v>69408.62</v>
      </c>
      <c r="K87" s="99">
        <v>0</v>
      </c>
      <c r="L87" s="99">
        <v>69408.62</v>
      </c>
      <c r="M87" s="99">
        <v>0</v>
      </c>
      <c r="N87" s="102">
        <v>0</v>
      </c>
      <c r="O87" s="103" t="s">
        <v>276</v>
      </c>
    </row>
    <row r="88" spans="1:15">
      <c r="A88" s="99">
        <v>59436</v>
      </c>
      <c r="B88" s="99" t="s">
        <v>277</v>
      </c>
      <c r="C88" s="99">
        <v>7845</v>
      </c>
      <c r="D88" s="99" t="s">
        <v>278</v>
      </c>
      <c r="E88" s="99">
        <v>1</v>
      </c>
      <c r="F88" s="100">
        <v>0</v>
      </c>
      <c r="G88" s="99" t="s">
        <v>186</v>
      </c>
      <c r="H88" s="99">
        <v>0</v>
      </c>
      <c r="I88" s="99">
        <v>0</v>
      </c>
      <c r="J88" s="107">
        <v>127165</v>
      </c>
      <c r="K88" s="99">
        <v>0</v>
      </c>
      <c r="L88" s="99">
        <v>127165</v>
      </c>
      <c r="M88" s="99">
        <v>0</v>
      </c>
      <c r="N88" s="102">
        <v>0</v>
      </c>
      <c r="O88" s="103"/>
    </row>
    <row r="90" spans="1:15" ht="13.5" thickBot="1">
      <c r="J90" s="109">
        <f>SUBTOTAL(9,J2:J89)</f>
        <v>4242593.91</v>
      </c>
    </row>
    <row r="91" spans="1:15" ht="13.5" thickTop="1"/>
  </sheetData>
  <autoFilter ref="A1:O86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Footer>&amp;L&amp;F&amp;R&amp;D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9C2D3322B4A43AE75E2744603CF2E" ma:contentTypeVersion="0" ma:contentTypeDescription="Create a new document." ma:contentTypeScope="" ma:versionID="82b10ed812e601464d46f0b71c3db9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1CBC9-086A-4992-B962-675EE8C4225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4C77A4-549C-4711-8F75-14DD939F4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2D500B-2ADA-42B0-98D3-0D7184E2FA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GRBV 03.04.14 - Appendix 2</vt:lpstr>
      <vt:lpstr>notes</vt:lpstr>
      <vt:lpstr>cap to rev adj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Arbuckle</dc:creator>
  <cp:lastModifiedBy>HG Admin</cp:lastModifiedBy>
  <cp:lastPrinted>2014-03-26T14:48:46Z</cp:lastPrinted>
  <dcterms:created xsi:type="dcterms:W3CDTF">2012-10-30T12:08:04Z</dcterms:created>
  <dcterms:modified xsi:type="dcterms:W3CDTF">2014-03-26T14:48:55Z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0x0101006819C2D3322B4A43AE75E2744603CF2E</vt:lpwstr>
  </property>
</Properties>
</file>