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5315" windowHeight="51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1" i="1"/>
  <c r="D11"/>
  <c r="C11"/>
  <c r="B11"/>
  <c r="F11"/>
  <c r="F10"/>
  <c r="F9"/>
  <c r="F8"/>
  <c r="F7"/>
  <c r="E6" l="1"/>
  <c r="E4"/>
  <c r="E3"/>
</calcChain>
</file>

<file path=xl/sharedStrings.xml><?xml version="1.0" encoding="utf-8"?>
<sst xmlns="http://schemas.openxmlformats.org/spreadsheetml/2006/main" count="14" uniqueCount="14">
  <si>
    <t>Statutory Utility</t>
  </si>
  <si>
    <t>BT</t>
  </si>
  <si>
    <t>SGN</t>
  </si>
  <si>
    <t>Scottish Power</t>
  </si>
  <si>
    <t>Scottish Water</t>
  </si>
  <si>
    <t xml:space="preserve"> Forecast of Betterment (K )</t>
  </si>
  <si>
    <t>Cash Received to Date (K)</t>
  </si>
  <si>
    <t>Amount Agreed but not Yet Received (K)</t>
  </si>
  <si>
    <t>Amount Included in Forecast but still to be Secured (K)</t>
  </si>
  <si>
    <t>Potential Opport'y for Additional Recovery (K)</t>
  </si>
  <si>
    <t>Telewest</t>
  </si>
  <si>
    <t>Cable &amp; Wireless</t>
  </si>
  <si>
    <t>THUS</t>
  </si>
  <si>
    <t>Verizon</t>
  </si>
</sst>
</file>

<file path=xl/styles.xml><?xml version="1.0" encoding="utf-8"?>
<styleSheet xmlns="http://schemas.openxmlformats.org/spreadsheetml/2006/main">
  <numFmts count="1">
    <numFmt numFmtId="164" formatCode="#,##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wrapText="1"/>
    </xf>
    <xf numFmtId="164" fontId="0" fillId="0" borderId="0" xfId="0" applyNumberFormat="1"/>
    <xf numFmtId="0" fontId="1" fillId="0" borderId="2" xfId="0" applyFont="1" applyBorder="1" applyAlignment="1">
      <alignment horizontal="center" wrapText="1"/>
    </xf>
    <xf numFmtId="164" fontId="0" fillId="0" borderId="1" xfId="0" applyNumberFormat="1" applyBorder="1"/>
    <xf numFmtId="0" fontId="1" fillId="0" borderId="3" xfId="0" applyFont="1" applyBorder="1" applyAlignment="1">
      <alignment horizontal="center" wrapText="1"/>
    </xf>
    <xf numFmtId="164" fontId="0" fillId="0" borderId="4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1" fillId="0" borderId="9" xfId="0" applyFont="1" applyBorder="1" applyAlignment="1">
      <alignment horizontal="center" wrapText="1"/>
    </xf>
    <xf numFmtId="164" fontId="0" fillId="0" borderId="10" xfId="0" applyNumberFormat="1" applyBorder="1"/>
    <xf numFmtId="0" fontId="0" fillId="0" borderId="11" xfId="0" applyBorder="1"/>
    <xf numFmtId="0" fontId="1" fillId="0" borderId="12" xfId="0" applyFont="1" applyBorder="1" applyAlignment="1">
      <alignment horizont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workbookViewId="0">
      <selection activeCell="G8" sqref="G8"/>
    </sheetView>
  </sheetViews>
  <sheetFormatPr defaultRowHeight="15"/>
  <cols>
    <col min="1" max="6" width="18.7109375" customWidth="1"/>
    <col min="7" max="7" width="13.140625" customWidth="1"/>
  </cols>
  <sheetData>
    <row r="1" spans="1:6" ht="15.75" thickBot="1"/>
    <row r="2" spans="1:6" s="1" customFormat="1" ht="60.75" customHeight="1" thickBot="1">
      <c r="A2" s="5" t="s">
        <v>0</v>
      </c>
      <c r="B2" s="3" t="s">
        <v>5</v>
      </c>
      <c r="C2" s="11" t="s">
        <v>6</v>
      </c>
      <c r="D2" s="11" t="s">
        <v>7</v>
      </c>
      <c r="E2" s="11" t="s">
        <v>8</v>
      </c>
      <c r="F2" s="14" t="s">
        <v>9</v>
      </c>
    </row>
    <row r="3" spans="1:6">
      <c r="A3" s="17" t="s">
        <v>1</v>
      </c>
      <c r="B3" s="18">
        <v>4050</v>
      </c>
      <c r="C3" s="6">
        <v>3.3</v>
      </c>
      <c r="D3" s="6">
        <v>22.5</v>
      </c>
      <c r="E3" s="6">
        <f>B3-C3-D3</f>
        <v>4024.2</v>
      </c>
      <c r="F3" s="7">
        <v>2400</v>
      </c>
    </row>
    <row r="4" spans="1:6">
      <c r="A4" s="15" t="s">
        <v>2</v>
      </c>
      <c r="B4" s="19">
        <v>1500</v>
      </c>
      <c r="C4" s="4">
        <v>689</v>
      </c>
      <c r="D4" s="4">
        <v>811</v>
      </c>
      <c r="E4" s="4">
        <f>B4-C4-D4</f>
        <v>0</v>
      </c>
      <c r="F4" s="8">
        <v>0</v>
      </c>
    </row>
    <row r="5" spans="1:6">
      <c r="A5" s="15" t="s">
        <v>3</v>
      </c>
      <c r="B5" s="19">
        <v>0</v>
      </c>
      <c r="C5" s="4">
        <v>0</v>
      </c>
      <c r="D5" s="4">
        <v>0</v>
      </c>
      <c r="E5" s="4">
        <v>0</v>
      </c>
      <c r="F5" s="8">
        <v>60</v>
      </c>
    </row>
    <row r="6" spans="1:6">
      <c r="A6" s="15" t="s">
        <v>4</v>
      </c>
      <c r="B6" s="19">
        <v>4133.3</v>
      </c>
      <c r="C6" s="4">
        <v>2633</v>
      </c>
      <c r="D6" s="4">
        <v>1500</v>
      </c>
      <c r="E6" s="4">
        <f>B6-C6-D6</f>
        <v>0.3000000000001819</v>
      </c>
      <c r="F6" s="8">
        <v>750</v>
      </c>
    </row>
    <row r="7" spans="1:6">
      <c r="A7" s="16" t="s">
        <v>10</v>
      </c>
      <c r="B7" s="19">
        <v>0</v>
      </c>
      <c r="C7" s="4">
        <v>0</v>
      </c>
      <c r="D7" s="4">
        <v>0</v>
      </c>
      <c r="E7" s="4">
        <v>0</v>
      </c>
      <c r="F7" s="8">
        <f>(333541*0.02086)/1000</f>
        <v>6.9576652599999997</v>
      </c>
    </row>
    <row r="8" spans="1:6">
      <c r="A8" s="16" t="s">
        <v>11</v>
      </c>
      <c r="B8" s="19">
        <v>0</v>
      </c>
      <c r="C8" s="4">
        <v>0</v>
      </c>
      <c r="D8" s="4">
        <v>0</v>
      </c>
      <c r="E8" s="4">
        <v>0</v>
      </c>
      <c r="F8" s="8">
        <f>(416336*0.02086)/1000</f>
        <v>8.6847689599999995</v>
      </c>
    </row>
    <row r="9" spans="1:6">
      <c r="A9" s="16" t="s">
        <v>12</v>
      </c>
      <c r="B9" s="19">
        <v>0</v>
      </c>
      <c r="C9" s="4">
        <v>0</v>
      </c>
      <c r="D9" s="4">
        <v>0</v>
      </c>
      <c r="E9" s="4">
        <v>0</v>
      </c>
      <c r="F9" s="8">
        <f>(246506*0.02086)/1000</f>
        <v>5.1421151600000004</v>
      </c>
    </row>
    <row r="10" spans="1:6" ht="15.75" thickBot="1">
      <c r="A10" s="16" t="s">
        <v>13</v>
      </c>
      <c r="B10" s="20">
        <v>0</v>
      </c>
      <c r="C10" s="9">
        <v>0</v>
      </c>
      <c r="D10" s="9">
        <v>0</v>
      </c>
      <c r="E10" s="9">
        <v>0</v>
      </c>
      <c r="F10" s="10">
        <f>(71395*0.02086)/1000</f>
        <v>1.4892997000000001</v>
      </c>
    </row>
    <row r="11" spans="1:6" ht="15.75" thickBot="1">
      <c r="A11" s="13"/>
      <c r="B11" s="12">
        <f t="shared" ref="B11:E11" si="0">SUM(B3:B10)</f>
        <v>9683.2999999999993</v>
      </c>
      <c r="C11" s="12">
        <f t="shared" si="0"/>
        <v>3325.3</v>
      </c>
      <c r="D11" s="12">
        <f t="shared" si="0"/>
        <v>2333.5</v>
      </c>
      <c r="E11" s="12">
        <f t="shared" si="0"/>
        <v>4024.5</v>
      </c>
      <c r="F11" s="12">
        <f>SUM(F3:F10)</f>
        <v>3232.2738490799998</v>
      </c>
    </row>
    <row r="12" spans="1:6">
      <c r="B12" s="2"/>
      <c r="C12" s="2"/>
      <c r="D12" s="2"/>
      <c r="E12" s="2"/>
      <c r="F12" s="2"/>
    </row>
    <row r="13" spans="1:6">
      <c r="B13" s="2"/>
      <c r="C13" s="2"/>
      <c r="D13" s="2"/>
      <c r="E13" s="2"/>
      <c r="F13" s="2"/>
    </row>
    <row r="14" spans="1:6">
      <c r="B14" s="2"/>
      <c r="C14" s="2"/>
      <c r="D14" s="2"/>
      <c r="E14" s="2"/>
      <c r="F14" s="2"/>
    </row>
    <row r="15" spans="1:6">
      <c r="B15" s="2"/>
      <c r="C15" s="2"/>
      <c r="D15" s="2"/>
      <c r="E15" s="2"/>
      <c r="F15" s="2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&amp;L&amp;"-,Bold"&amp;14Utilities Betterment Assessment&amp;R&amp;D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tie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Dunn</dc:creator>
  <cp:lastModifiedBy>Fiona Dunn</cp:lastModifiedBy>
  <cp:lastPrinted>2010-05-04T16:44:21Z</cp:lastPrinted>
  <dcterms:created xsi:type="dcterms:W3CDTF">2010-05-04T12:53:07Z</dcterms:created>
  <dcterms:modified xsi:type="dcterms:W3CDTF">2010-05-04T17:18:48Z</dcterms:modified>
</cp:coreProperties>
</file>